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2"/>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C89259AF-DF0D-4400-99F6-5F4A88D017A2}"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<sst xmlns="http://schemas.openxmlformats.org/spreadsheetml/2006/main" count="491" uniqueCount="280">
  <si>
    <t xml:space="preserve">              V Y H O D N O T E N I E   H E R N E J   Š T A T I S T I K Y</t>
  </si>
  <si>
    <t>domáci</t>
  </si>
  <si>
    <t>:</t>
  </si>
  <si>
    <t>hostia</t>
  </si>
  <si>
    <t>Young Angels U17</t>
  </si>
  <si>
    <t>BK Slovan Bratislava</t>
  </si>
  <si>
    <t>výsledok</t>
  </si>
  <si>
    <t xml:space="preserve"> číslo stretnutia</t>
  </si>
  <si>
    <t xml:space="preserve"> stav po 1. štvrtine</t>
  </si>
  <si>
    <t xml:space="preserve"> dátum</t>
  </si>
  <si>
    <t>26.3.23</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</si>
  <si>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</si>
  <si>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</si>
  <si>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</si>
  <si>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</si>
  <si>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</si>
  <si>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</si>
  <si>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</si>
  <si>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</si>
  <si>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</si>
  <si>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</si>
  <si>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</si>
  <si>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</si>
  <si>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</si>
  <si>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</si>
  <si>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</si>
  <si>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</si>
  <si>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</si>
  <si>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</si>
  <si>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</si>
  <si>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</si>
  <si>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</si>
  <si>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</si>
  <si>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</si>
  <si>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</si>
  <si>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</si>
  <si>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</si>
  <si>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</si>
  <si>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</si>
  <si>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</si>
  <si>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</si>
  <si>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</si>
  <si>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</si>
  <si>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</si>
  <si>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</si>
  <si>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</si>
  <si>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</si>
  <si>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</si>
  <si>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</si>
  <si>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MANDELÍKOVÁ TAMARA</t>
  </si>
  <si>
    <t>R2</t>
  </si>
  <si>
    <t>KARAFOVÁ MICHELLE</t>
  </si>
  <si>
    <t>R1</t>
  </si>
  <si>
    <t>FLEISCHEROVA ĽUDKA</t>
  </si>
  <si>
    <t>ZENTKOVÁ MÁRIA</t>
  </si>
  <si>
    <t>HUDECOVÁ DANKA</t>
  </si>
  <si>
    <t>POMOTHYOVÁ NELA</t>
  </si>
  <si>
    <t>K</t>
  </si>
  <si>
    <t>DUBECKÁ LENKA</t>
  </si>
  <si>
    <t>MOLČÍKOVÁ ALEXANDRA</t>
  </si>
  <si>
    <t>C5</t>
  </si>
  <si>
    <t>ČATLOSOVÁ NELA</t>
  </si>
  <si>
    <t>BOROŠOVÁ ELIANA</t>
  </si>
  <si>
    <t>LUKČOVÁ VERONIKA</t>
  </si>
  <si>
    <t>ČERVEŇÁKOVÁ EMA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</si>
  <si>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</si>
  <si>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</si>
  <si>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</si>
  <si>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</si>
  <si>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</si>
  <si>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</si>
  <si>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</si>
  <si>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</si>
  <si>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</si>
  <si>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</si>
  <si>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</si>
  <si>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</si>
  <si>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</si>
  <si>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</si>
  <si>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</si>
  <si>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</si>
  <si>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</si>
  <si>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</si>
  <si>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</si>
  <si>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</si>
  <si>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</si>
  <si>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</si>
  <si>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</si>
  <si>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</si>
  <si>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</si>
  <si>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</si>
  <si>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</si>
  <si>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</si>
  <si>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Bohucký Dušan</t>
  </si>
  <si>
    <t>Hodnota známok môže byť : 1; 2, 3; 4; 5; 6; 7; 8; 9; 10</t>
  </si>
  <si>
    <t>Hoferica Samuel</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</si>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</sst>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11"/>
      <color rgb="FF000000"/>
      <name val="Arial"/>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68"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0">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ont>
        <color indexed="20"/>
      </font>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9"/>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8" zoomScale="115" zoomScaleNormal="115" workbookViewId="0">
      <selection activeCell="C29" sqref="C29"/>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16" t="s">
        <v>1</v>
      </c>
      <c r="E3" s="517"/>
      <c r="F3" s="517"/>
      <c r="G3" s="517"/>
      <c r="H3" s="517"/>
      <c r="I3" s="517"/>
      <c r="J3" s="517"/>
      <c r="K3" s="518"/>
      <c r="L3" s="51" t="s">
        <v>2</v>
      </c>
      <c r="M3" s="462" t="s">
        <v>3</v>
      </c>
      <c r="N3" s="788"/>
      <c r="O3" s="788"/>
      <c r="P3" s="788"/>
      <c r="Q3" s="788"/>
      <c r="R3" s="788"/>
      <c r="S3" s="788"/>
      <c r="T3" s="789"/>
      <c r="U3" s="3"/>
      <c r="V3" s="3"/>
      <c r="W3" s="3"/>
      <c r="X3" s="3"/>
      <c r="Y3" s="3"/>
      <c r="Z3" s="3"/>
      <c r="AA3" s="3"/>
      <c r="AB3" s="1"/>
      <c r="AC3" s="1"/>
    </row>
    <row r="4" spans="1:29" ht="15.95" customHeight="1">
      <c r="A4" s="14"/>
      <c r="B4" s="10"/>
      <c r="C4" s="10"/>
      <c r="D4" s="529" t="s">
        <v>4</v>
      </c>
      <c r="E4" s="530"/>
      <c r="F4" s="530"/>
      <c r="G4" s="530"/>
      <c r="H4" s="530"/>
      <c r="I4" s="530"/>
      <c r="J4" s="530"/>
      <c r="K4" s="531"/>
      <c r="L4" s="51" t="s">
        <v>2</v>
      </c>
      <c r="M4" s="529" t="s">
        <v>5</v>
      </c>
      <c r="N4" s="530"/>
      <c r="O4" s="530"/>
      <c r="P4" s="530"/>
      <c r="Q4" s="530"/>
      <c r="R4" s="530"/>
      <c r="S4" s="530"/>
      <c r="T4" s="531"/>
      <c r="U4" s="3"/>
      <c r="V4" s="3"/>
      <c r="W4" s="3"/>
      <c r="X4" s="3"/>
      <c r="Y4" s="3"/>
      <c r="Z4" s="3"/>
      <c r="AA4" s="3"/>
      <c r="AB4" s="1"/>
      <c r="AC4" s="1"/>
    </row>
    <row r="5" spans="1:29" ht="15.95" customHeight="1">
      <c r="A5" s="14"/>
      <c r="B5" s="10"/>
      <c r="C5" s="18" t="s">
        <v>6</v>
      </c>
      <c r="D5" s="532">
        <v>54</v>
      </c>
      <c r="E5" s="533"/>
      <c r="F5" s="533"/>
      <c r="G5" s="533"/>
      <c r="H5" s="533"/>
      <c r="I5" s="533"/>
      <c r="J5" s="533"/>
      <c r="K5" s="534"/>
      <c r="L5" s="51" t="s">
        <v>2</v>
      </c>
      <c r="M5" s="529">
        <v>51</v>
      </c>
      <c r="N5" s="543"/>
      <c r="O5" s="543"/>
      <c r="P5" s="543"/>
      <c r="Q5" s="543"/>
      <c r="R5" s="543"/>
      <c r="S5" s="543"/>
      <c r="T5" s="544"/>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76" t="s">
        <v>7</v>
      </c>
      <c r="C7" s="790"/>
      <c r="D7" s="499">
        <v>27</v>
      </c>
      <c r="E7" s="500"/>
      <c r="F7" s="500"/>
      <c r="G7" s="501"/>
      <c r="H7" s="501"/>
      <c r="I7" s="502"/>
      <c r="J7" s="10"/>
      <c r="K7" s="10"/>
      <c r="L7" s="10"/>
      <c r="M7" s="10"/>
      <c r="N7" s="13"/>
      <c r="O7" s="525" t="s">
        <v>8</v>
      </c>
      <c r="P7" s="526"/>
      <c r="Q7" s="526"/>
      <c r="R7" s="526"/>
      <c r="S7" s="526"/>
      <c r="T7" s="526"/>
      <c r="U7" s="526"/>
      <c r="V7" s="527"/>
      <c r="W7" s="458">
        <v>11</v>
      </c>
      <c r="X7" s="459">
        <v>7</v>
      </c>
      <c r="Y7" s="10"/>
      <c r="Z7" s="10"/>
      <c r="AA7" s="10"/>
      <c r="AB7" s="10"/>
      <c r="AC7" s="1"/>
    </row>
    <row r="8" spans="1:29" ht="15.95" customHeight="1">
      <c r="A8" s="14"/>
      <c r="B8" s="511" t="s">
        <v>9</v>
      </c>
      <c r="C8" s="791"/>
      <c r="D8" s="503" t="s">
        <v>10</v>
      </c>
      <c r="E8" s="504"/>
      <c r="F8" s="504"/>
      <c r="G8" s="505"/>
      <c r="H8" s="505"/>
      <c r="I8" s="506"/>
      <c r="J8" s="10"/>
      <c r="K8" s="10"/>
      <c r="L8" s="1"/>
      <c r="M8" s="1"/>
      <c r="N8" s="1"/>
      <c r="O8" s="522" t="s">
        <v>11</v>
      </c>
      <c r="P8" s="523"/>
      <c r="Q8" s="523"/>
      <c r="R8" s="523"/>
      <c r="S8" s="523"/>
      <c r="T8" s="523"/>
      <c r="U8" s="523"/>
      <c r="V8" s="524"/>
      <c r="W8" s="460">
        <v>23</v>
      </c>
      <c r="X8" s="461">
        <v>23</v>
      </c>
      <c r="Y8" s="10"/>
      <c r="Z8" s="10"/>
      <c r="AA8" s="10"/>
      <c r="AB8" s="10"/>
      <c r="AC8" s="17"/>
    </row>
    <row r="9" spans="1:29" ht="17.25" customHeight="1">
      <c r="A9" s="14"/>
      <c r="B9" s="511" t="s">
        <v>12</v>
      </c>
      <c r="C9" s="791"/>
      <c r="D9" s="507" t="s">
        <v>13</v>
      </c>
      <c r="E9" s="508"/>
      <c r="F9" s="508"/>
      <c r="G9" s="509"/>
      <c r="H9" s="509"/>
      <c r="I9" s="510"/>
      <c r="J9" s="10"/>
      <c r="K9" s="10"/>
      <c r="L9" s="1"/>
      <c r="M9" s="1"/>
      <c r="N9" s="1"/>
      <c r="O9" s="522" t="s">
        <v>14</v>
      </c>
      <c r="P9" s="523"/>
      <c r="Q9" s="523"/>
      <c r="R9" s="523"/>
      <c r="S9" s="523"/>
      <c r="T9" s="523"/>
      <c r="U9" s="523"/>
      <c r="V9" s="524"/>
      <c r="W9" s="460">
        <v>38</v>
      </c>
      <c r="X9" s="461">
        <v>35</v>
      </c>
      <c r="Y9" s="10"/>
      <c r="Z9" s="10"/>
      <c r="AA9" s="10"/>
      <c r="AB9" s="10"/>
      <c r="AC9" s="17"/>
    </row>
    <row r="10" spans="1:29" ht="15.95" customHeight="1">
      <c r="A10" s="14"/>
      <c r="B10" s="528" t="s">
        <v>15</v>
      </c>
      <c r="C10" s="792"/>
      <c r="D10" s="519" t="s">
        <v>16</v>
      </c>
      <c r="E10" s="520"/>
      <c r="F10" s="520"/>
      <c r="G10" s="520"/>
      <c r="H10" s="520"/>
      <c r="I10" s="521"/>
      <c r="J10" s="1"/>
      <c r="K10" s="10"/>
      <c r="L10" s="1"/>
      <c r="M10" s="1"/>
      <c r="N10" s="1"/>
      <c r="O10" s="522" t="s">
        <v>17</v>
      </c>
      <c r="P10" s="523"/>
      <c r="Q10" s="523"/>
      <c r="R10" s="523"/>
      <c r="S10" s="523"/>
      <c r="T10" s="523"/>
      <c r="U10" s="523"/>
      <c r="V10" s="524"/>
      <c r="W10" s="460">
        <v>54</v>
      </c>
      <c r="X10" s="461">
        <v>51</v>
      </c>
      <c r="Y10" s="10"/>
      <c r="Z10" s="10"/>
      <c r="AA10" s="10"/>
      <c r="AB10" s="10"/>
      <c r="AC10" s="17"/>
    </row>
    <row r="11" spans="1:29" ht="15.95" customHeight="1" thickBot="1">
      <c r="A11" s="14"/>
      <c r="B11" s="468" t="s">
        <v>18</v>
      </c>
      <c r="C11" s="793"/>
      <c r="D11" s="545" t="s">
        <v>19</v>
      </c>
      <c r="E11" s="546"/>
      <c r="F11" s="546"/>
      <c r="G11" s="546"/>
      <c r="H11" s="546"/>
      <c r="I11" s="547"/>
      <c r="J11" s="1"/>
      <c r="K11" s="11"/>
      <c r="L11" s="52"/>
      <c r="M11" s="1"/>
      <c r="N11" s="1"/>
      <c r="O11" s="548" t="s">
        <v>20</v>
      </c>
      <c r="P11" s="549"/>
      <c r="Q11" s="549"/>
      <c r="R11" s="549"/>
      <c r="S11" s="549"/>
      <c r="T11" s="549"/>
      <c r="U11" s="549"/>
      <c r="V11" s="550"/>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55" t="s">
        <v>23</v>
      </c>
      <c r="B13" s="558" t="s">
        <v>24</v>
      </c>
      <c r="C13" s="561" t="s">
        <v>25</v>
      </c>
      <c r="D13" s="571" t="s">
        <v>26</v>
      </c>
      <c r="E13" s="570" t="s">
        <v>27</v>
      </c>
      <c r="F13" s="575"/>
      <c r="G13" s="575"/>
      <c r="H13" s="575"/>
      <c r="I13" s="575"/>
      <c r="J13" s="575"/>
      <c r="K13" s="575"/>
      <c r="L13" s="575"/>
      <c r="M13" s="575"/>
      <c r="N13" s="575"/>
      <c r="O13" s="575"/>
      <c r="P13" s="575"/>
      <c r="Q13" s="575"/>
      <c r="R13" s="575"/>
      <c r="S13" s="576"/>
      <c r="T13" s="493" t="s">
        <v>28</v>
      </c>
      <c r="U13" s="494"/>
      <c r="V13" s="494"/>
      <c r="W13" s="494"/>
      <c r="X13" s="494"/>
      <c r="Y13" s="494"/>
      <c r="Z13" s="495"/>
      <c r="AA13" s="570" t="s">
        <v>29</v>
      </c>
      <c r="AB13" s="495"/>
      <c r="AC13" s="19"/>
    </row>
    <row r="14" spans="1:29" ht="15" customHeight="1">
      <c r="A14" s="556"/>
      <c r="B14" s="559"/>
      <c r="C14" s="562"/>
      <c r="D14" s="572"/>
      <c r="E14" s="564" t="s">
        <v>30</v>
      </c>
      <c r="F14" s="565"/>
      <c r="G14" s="566"/>
      <c r="H14" s="564" t="s">
        <v>31</v>
      </c>
      <c r="I14" s="565"/>
      <c r="J14" s="566"/>
      <c r="K14" s="564" t="s">
        <v>32</v>
      </c>
      <c r="L14" s="565"/>
      <c r="M14" s="566"/>
      <c r="N14" s="564" t="s">
        <v>33</v>
      </c>
      <c r="O14" s="565"/>
      <c r="P14" s="574"/>
      <c r="Q14" s="567" t="s">
        <v>34</v>
      </c>
      <c r="R14" s="568"/>
      <c r="S14" s="569"/>
      <c r="T14" s="537" t="s">
        <v>35</v>
      </c>
      <c r="U14" s="535" t="s">
        <v>36</v>
      </c>
      <c r="V14" s="539" t="s">
        <v>37</v>
      </c>
      <c r="W14" s="539" t="s">
        <v>38</v>
      </c>
      <c r="X14" s="539" t="s">
        <v>39</v>
      </c>
      <c r="Y14" s="539" t="s">
        <v>40</v>
      </c>
      <c r="Z14" s="541" t="s">
        <v>41</v>
      </c>
      <c r="AA14" s="535" t="s">
        <v>42</v>
      </c>
      <c r="AB14" s="541" t="s">
        <v>43</v>
      </c>
      <c r="AC14" s="541" t="s">
        <v>44</v>
      </c>
    </row>
    <row r="15" spans="1:29" ht="15" customHeight="1">
      <c r="A15" s="557"/>
      <c r="B15" s="560"/>
      <c r="C15" s="563"/>
      <c r="D15" s="573"/>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38"/>
      <c r="U15" s="536"/>
      <c r="V15" s="540"/>
      <c r="W15" s="540"/>
      <c r="X15" s="540"/>
      <c r="Y15" s="540"/>
      <c r="Z15" s="542"/>
      <c r="AA15" s="536"/>
      <c r="AB15" s="542"/>
      <c r="AC15" s="542"/>
    </row>
    <row r="16" spans="1:29" ht="15" customHeight="1">
      <c r="A16" s="354">
        <v>3</v>
      </c>
      <c r="B16" s="398" t="s">
        <v>48</v>
      </c>
      <c r="C16" s="395" t="s">
        <v>49</v>
      </c>
      <c r="D16" s="352">
        <v>20</v>
      </c>
      <c r="E16" s="406">
        <v>3</v>
      </c>
      <c r="F16" s="407">
        <v>6</v>
      </c>
      <c r="G16" s="349">
        <f>IF(F16&gt;0,E16/F16*100,0)</f>
        <v>50</v>
      </c>
      <c r="H16" s="406">
        <v>0</v>
      </c>
      <c r="I16" s="407">
        <v>0</v>
      </c>
      <c r="J16" s="349">
        <f>IF(I16&gt;0,H16/I16*100,0)</f>
        <v>0</v>
      </c>
      <c r="K16" s="406">
        <v>0</v>
      </c>
      <c r="L16" s="407">
        <v>2</v>
      </c>
      <c r="M16" s="349">
        <f>IF(L16&gt;0,K16/L16*100,0)</f>
        <v>0</v>
      </c>
      <c r="N16" s="423">
        <f t="shared" ref="N16:O19" si="0">IF(E16+H16+K16&gt;0,E16+H16+K16,0)</f>
        <v>3</v>
      </c>
      <c r="O16" s="424">
        <f t="shared" si="0"/>
        <v>8</v>
      </c>
      <c r="P16" s="349">
        <f>IF(O16&gt;0,N16/O16*100,0)</f>
        <v>37.5</v>
      </c>
      <c r="Q16" s="406">
        <v>0</v>
      </c>
      <c r="R16" s="407">
        <v>0</v>
      </c>
      <c r="S16" s="350">
        <f>IF(R16&gt;0,Q16/R16*100,0)</f>
        <v>0</v>
      </c>
      <c r="T16" s="351">
        <f>IF(E16*2+H16*2+K16*3+Q16&gt;0,E16*2+H16*2+K16*3+Q16,0)</f>
        <v>6</v>
      </c>
      <c r="U16" s="406">
        <v>0</v>
      </c>
      <c r="V16" s="407">
        <v>1</v>
      </c>
      <c r="W16" s="407">
        <v>2</v>
      </c>
      <c r="X16" s="407">
        <v>1</v>
      </c>
      <c r="Y16" s="407">
        <v>2</v>
      </c>
      <c r="Z16" s="431">
        <v>0</v>
      </c>
      <c r="AA16" s="406">
        <v>2</v>
      </c>
      <c r="AB16" s="431">
        <v>0</v>
      </c>
      <c r="AC16" s="399">
        <f>IF((V16+W16+X16-AA16-(F16-E16+I16-H16+L16-K16))*0.791+Y16*1.209-(R16-Q16)*0.7088+Z16+T16&lt;&gt;0,(V16+W16+X16-AA16-(F16-E16+I16-H16+L16-K16))*0.791+Y16*1.209-(R16-Q16)*0.7088+Z16+T16,0)</f>
        <v>6.0449999999999999</v>
      </c>
    </row>
    <row r="17" spans="1:29" ht="15" customHeight="1">
      <c r="A17" s="354">
        <v>7</v>
      </c>
      <c r="B17" s="398" t="s">
        <v>50</v>
      </c>
      <c r="C17" s="395" t="s">
        <v>51</v>
      </c>
      <c r="D17" s="380">
        <v>7</v>
      </c>
      <c r="E17" s="408">
        <v>0</v>
      </c>
      <c r="F17" s="409">
        <v>0</v>
      </c>
      <c r="G17" s="400">
        <f t="shared" ref="G17:G30" si="1">IF(F17&gt;0,E17/F17*100,0)</f>
        <v>0</v>
      </c>
      <c r="H17" s="408">
        <v>0</v>
      </c>
      <c r="I17" s="409">
        <v>0</v>
      </c>
      <c r="J17" s="400">
        <f t="shared" ref="J17:J30" si="2">IF(I17&gt;0,H17/I17*100,0)</f>
        <v>0</v>
      </c>
      <c r="K17" s="408">
        <v>0</v>
      </c>
      <c r="L17" s="409">
        <v>2</v>
      </c>
      <c r="M17" s="400">
        <f t="shared" ref="M17:M30" si="3">IF(L17&gt;0,K17/L17*100,0)</f>
        <v>0</v>
      </c>
      <c r="N17" s="425">
        <f t="shared" si="0"/>
        <v>0</v>
      </c>
      <c r="O17" s="426">
        <f t="shared" si="0"/>
        <v>2</v>
      </c>
      <c r="P17" s="400">
        <f t="shared" ref="P17:P30" si="4">IF(O17&gt;0,N17/O17*100,0)</f>
        <v>0</v>
      </c>
      <c r="Q17" s="408">
        <v>0</v>
      </c>
      <c r="R17" s="409">
        <v>0</v>
      </c>
      <c r="S17" s="401">
        <f t="shared" ref="S17:S30" si="5">IF(R17&gt;0,Q17/R17*100,0)</f>
        <v>0</v>
      </c>
      <c r="T17" s="402">
        <f t="shared" ref="T17:T30" si="6">IF(E17*2+H17*2+K17*3+Q17&gt;0,E17*2+H17*2+K17*3+Q17,0)</f>
        <v>0</v>
      </c>
      <c r="U17" s="408">
        <v>0</v>
      </c>
      <c r="V17" s="409">
        <v>1</v>
      </c>
      <c r="W17" s="409">
        <v>1</v>
      </c>
      <c r="X17" s="409">
        <v>0</v>
      </c>
      <c r="Y17" s="409">
        <v>0</v>
      </c>
      <c r="Z17" s="432">
        <v>0</v>
      </c>
      <c r="AA17" s="408">
        <v>1</v>
      </c>
      <c r="AB17" s="432">
        <v>1</v>
      </c>
      <c r="AC17" s="355">
        <f>IF((V17+W17+X17-AA17-(F17-E17+I17-H17+L17-K17))*0.791+Y17*1.209-(R17-Q17)*0.7088+Z17+T17&lt;&gt;0,(V17+W17+X17-AA17-(F17-E17+I17-H17+L17-K17))*0.791+Y17*1.209-(R17-Q17)*0.7088+Z17+T17,0)</f>
        <v>-0.79100000000000004</v>
      </c>
    </row>
    <row r="18" spans="1:29" ht="15" customHeight="1">
      <c r="A18" s="354">
        <v>8</v>
      </c>
      <c r="B18" s="398" t="s">
        <v>52</v>
      </c>
      <c r="C18" s="395" t="s">
        <v>53</v>
      </c>
      <c r="D18" s="352">
        <v>26</v>
      </c>
      <c r="E18" s="410">
        <v>0</v>
      </c>
      <c r="F18" s="411">
        <v>5</v>
      </c>
      <c r="G18" s="346">
        <f t="shared" si="1"/>
        <v>0</v>
      </c>
      <c r="H18" s="410">
        <v>0</v>
      </c>
      <c r="I18" s="411">
        <v>0</v>
      </c>
      <c r="J18" s="346">
        <f t="shared" si="2"/>
        <v>0</v>
      </c>
      <c r="K18" s="410">
        <v>0</v>
      </c>
      <c r="L18" s="411">
        <v>2</v>
      </c>
      <c r="M18" s="346">
        <f t="shared" si="3"/>
        <v>0</v>
      </c>
      <c r="N18" s="427">
        <f t="shared" si="0"/>
        <v>0</v>
      </c>
      <c r="O18" s="428">
        <f t="shared" si="0"/>
        <v>7</v>
      </c>
      <c r="P18" s="346">
        <f t="shared" si="4"/>
        <v>0</v>
      </c>
      <c r="Q18" s="410">
        <v>4</v>
      </c>
      <c r="R18" s="411">
        <v>6</v>
      </c>
      <c r="S18" s="347">
        <f t="shared" si="5"/>
        <v>66.666666666666657</v>
      </c>
      <c r="T18" s="348">
        <f t="shared" si="6"/>
        <v>4</v>
      </c>
      <c r="U18" s="410">
        <v>4</v>
      </c>
      <c r="V18" s="411">
        <v>1</v>
      </c>
      <c r="W18" s="411">
        <v>0</v>
      </c>
      <c r="X18" s="411">
        <v>2</v>
      </c>
      <c r="Y18" s="411">
        <v>3</v>
      </c>
      <c r="Z18" s="433">
        <v>0</v>
      </c>
      <c r="AA18" s="410">
        <v>3</v>
      </c>
      <c r="AB18" s="433">
        <v>2</v>
      </c>
      <c r="AC18" s="355">
        <f t="shared" ref="AC18:AC30" si="7">IF((V18+W18+X18-AA18-(F18-E18+I18-H18+L18-K18))*0.791+Y18*1.209-(R18-Q18)*0.7088+Z18+T18&lt;&gt;0,(V18+W18+X18-AA18-(F18-E18+I18-H18+L18-K18))*0.791+Y18*1.209-(R18-Q18)*0.7088+Z18+T18,0)</f>
        <v>0.67240000000000055</v>
      </c>
    </row>
    <row r="19" spans="1:29" ht="15" customHeight="1">
      <c r="A19" s="354">
        <v>9</v>
      </c>
      <c r="B19" s="398" t="s">
        <v>50</v>
      </c>
      <c r="C19" s="395" t="s">
        <v>54</v>
      </c>
      <c r="D19" s="380">
        <v>0</v>
      </c>
      <c r="E19" s="408">
        <v>0</v>
      </c>
      <c r="F19" s="409">
        <v>0</v>
      </c>
      <c r="G19" s="400">
        <f t="shared" si="1"/>
        <v>0</v>
      </c>
      <c r="H19" s="408">
        <v>0</v>
      </c>
      <c r="I19" s="409">
        <v>0</v>
      </c>
      <c r="J19" s="400">
        <f t="shared" si="2"/>
        <v>0</v>
      </c>
      <c r="K19" s="408">
        <v>0</v>
      </c>
      <c r="L19" s="409">
        <v>0</v>
      </c>
      <c r="M19" s="400">
        <f t="shared" si="3"/>
        <v>0</v>
      </c>
      <c r="N19" s="425">
        <f t="shared" si="0"/>
        <v>0</v>
      </c>
      <c r="O19" s="426">
        <f t="shared" si="0"/>
        <v>0</v>
      </c>
      <c r="P19" s="400">
        <f t="shared" si="4"/>
        <v>0</v>
      </c>
      <c r="Q19" s="408">
        <v>0</v>
      </c>
      <c r="R19" s="409">
        <v>0</v>
      </c>
      <c r="S19" s="401">
        <f t="shared" si="5"/>
        <v>0</v>
      </c>
      <c r="T19" s="402">
        <f t="shared" si="6"/>
        <v>0</v>
      </c>
      <c r="U19" s="408">
        <v>0</v>
      </c>
      <c r="V19" s="409">
        <v>0</v>
      </c>
      <c r="W19" s="409">
        <v>0</v>
      </c>
      <c r="X19" s="409">
        <v>0</v>
      </c>
      <c r="Y19" s="409">
        <v>0</v>
      </c>
      <c r="Z19" s="432">
        <v>0</v>
      </c>
      <c r="AA19" s="408">
        <v>0</v>
      </c>
      <c r="AB19" s="432">
        <v>0</v>
      </c>
      <c r="AC19" s="355">
        <f t="shared" si="7"/>
        <v>0</v>
      </c>
    </row>
    <row r="20" spans="1:29" ht="15" customHeight="1">
      <c r="A20" s="354">
        <v>10</v>
      </c>
      <c r="B20" s="398" t="s">
        <v>52</v>
      </c>
      <c r="C20" s="395" t="s">
        <v>55</v>
      </c>
      <c r="D20" s="446">
        <v>23</v>
      </c>
      <c r="E20" s="447">
        <v>1</v>
      </c>
      <c r="F20" s="448">
        <v>2</v>
      </c>
      <c r="G20" s="449">
        <f t="shared" si="1"/>
        <v>50</v>
      </c>
      <c r="H20" s="447">
        <v>1</v>
      </c>
      <c r="I20" s="448">
        <v>1</v>
      </c>
      <c r="J20" s="449">
        <f t="shared" si="2"/>
        <v>100</v>
      </c>
      <c r="K20" s="447">
        <v>1</v>
      </c>
      <c r="L20" s="448">
        <v>3</v>
      </c>
      <c r="M20" s="449">
        <f t="shared" si="3"/>
        <v>33.333333333333329</v>
      </c>
      <c r="N20" s="450">
        <f t="shared" ref="N20:N30" si="8">IF(E20+H20+K20&gt;0,E20+H20+K20,0)</f>
        <v>3</v>
      </c>
      <c r="O20" s="451">
        <f t="shared" ref="O20:O30" si="9">IF(F20+I20+L20&gt;0,F20+I20+L20,0)</f>
        <v>6</v>
      </c>
      <c r="P20" s="449">
        <f t="shared" si="4"/>
        <v>50</v>
      </c>
      <c r="Q20" s="447">
        <v>0</v>
      </c>
      <c r="R20" s="448">
        <v>0</v>
      </c>
      <c r="S20" s="452">
        <f t="shared" si="5"/>
        <v>0</v>
      </c>
      <c r="T20" s="453">
        <f t="shared" si="6"/>
        <v>7</v>
      </c>
      <c r="U20" s="447">
        <v>1</v>
      </c>
      <c r="V20" s="448">
        <v>0</v>
      </c>
      <c r="W20" s="448">
        <v>2</v>
      </c>
      <c r="X20" s="448">
        <v>1</v>
      </c>
      <c r="Y20" s="448">
        <v>4</v>
      </c>
      <c r="Z20" s="454">
        <v>0</v>
      </c>
      <c r="AA20" s="447">
        <v>1</v>
      </c>
      <c r="AB20" s="454">
        <v>0</v>
      </c>
      <c r="AC20" s="355">
        <f t="shared" si="7"/>
        <v>11.045</v>
      </c>
    </row>
    <row r="21" spans="1:29" ht="15" customHeight="1">
      <c r="A21" s="354">
        <v>11</v>
      </c>
      <c r="B21" s="398" t="s">
        <v>52</v>
      </c>
      <c r="C21" s="395" t="s">
        <v>56</v>
      </c>
      <c r="D21" s="380">
        <v>24</v>
      </c>
      <c r="E21" s="443">
        <v>1</v>
      </c>
      <c r="F21" s="444">
        <v>1</v>
      </c>
      <c r="G21" s="403">
        <f t="shared" si="1"/>
        <v>100</v>
      </c>
      <c r="H21" s="443">
        <v>0</v>
      </c>
      <c r="I21" s="444">
        <v>3</v>
      </c>
      <c r="J21" s="403">
        <f t="shared" si="2"/>
        <v>0</v>
      </c>
      <c r="K21" s="443">
        <v>0</v>
      </c>
      <c r="L21" s="444">
        <v>1</v>
      </c>
      <c r="M21" s="403">
        <f t="shared" si="3"/>
        <v>0</v>
      </c>
      <c r="N21" s="429">
        <f t="shared" si="8"/>
        <v>1</v>
      </c>
      <c r="O21" s="430">
        <f t="shared" si="9"/>
        <v>5</v>
      </c>
      <c r="P21" s="403">
        <f t="shared" si="4"/>
        <v>20</v>
      </c>
      <c r="Q21" s="443">
        <v>1</v>
      </c>
      <c r="R21" s="444">
        <v>2</v>
      </c>
      <c r="S21" s="404">
        <f t="shared" si="5"/>
        <v>50</v>
      </c>
      <c r="T21" s="405">
        <f t="shared" si="6"/>
        <v>3</v>
      </c>
      <c r="U21" s="443">
        <v>1</v>
      </c>
      <c r="V21" s="444">
        <v>0</v>
      </c>
      <c r="W21" s="444">
        <v>3</v>
      </c>
      <c r="X21" s="444">
        <v>1</v>
      </c>
      <c r="Y21" s="444">
        <v>0</v>
      </c>
      <c r="Z21" s="445">
        <v>1</v>
      </c>
      <c r="AA21" s="443">
        <v>3</v>
      </c>
      <c r="AB21" s="445">
        <v>4</v>
      </c>
      <c r="AC21" s="355">
        <f t="shared" si="7"/>
        <v>0.91819999999999968</v>
      </c>
    </row>
    <row r="22" spans="1:29" ht="15" customHeight="1">
      <c r="A22" s="354">
        <v>14</v>
      </c>
      <c r="B22" s="398" t="s">
        <v>57</v>
      </c>
      <c r="C22" s="395" t="s">
        <v>58</v>
      </c>
      <c r="D22" s="353">
        <v>23</v>
      </c>
      <c r="E22" s="412">
        <v>1</v>
      </c>
      <c r="F22" s="413">
        <v>4</v>
      </c>
      <c r="G22" s="346">
        <f t="shared" si="1"/>
        <v>25</v>
      </c>
      <c r="H22" s="412">
        <v>0</v>
      </c>
      <c r="I22" s="413">
        <v>0</v>
      </c>
      <c r="J22" s="346">
        <f t="shared" si="2"/>
        <v>0</v>
      </c>
      <c r="K22" s="412">
        <v>2</v>
      </c>
      <c r="L22" s="413">
        <v>11</v>
      </c>
      <c r="M22" s="346">
        <f t="shared" si="3"/>
        <v>18.181818181818183</v>
      </c>
      <c r="N22" s="427">
        <f t="shared" si="8"/>
        <v>3</v>
      </c>
      <c r="O22" s="428">
        <f t="shared" si="9"/>
        <v>15</v>
      </c>
      <c r="P22" s="346">
        <f t="shared" si="4"/>
        <v>20</v>
      </c>
      <c r="Q22" s="412">
        <v>0</v>
      </c>
      <c r="R22" s="413">
        <v>2</v>
      </c>
      <c r="S22" s="347">
        <f t="shared" si="5"/>
        <v>0</v>
      </c>
      <c r="T22" s="348">
        <f t="shared" si="6"/>
        <v>8</v>
      </c>
      <c r="U22" s="412">
        <v>1</v>
      </c>
      <c r="V22" s="413">
        <v>1</v>
      </c>
      <c r="W22" s="413">
        <v>3</v>
      </c>
      <c r="X22" s="413">
        <v>2</v>
      </c>
      <c r="Y22" s="413">
        <v>2</v>
      </c>
      <c r="Z22" s="435">
        <v>0</v>
      </c>
      <c r="AA22" s="412">
        <v>2</v>
      </c>
      <c r="AB22" s="435">
        <v>4</v>
      </c>
      <c r="AC22" s="355">
        <f t="shared" si="7"/>
        <v>2.6723999999999997</v>
      </c>
    </row>
    <row r="23" spans="1:29" ht="15" customHeight="1">
      <c r="A23" s="354">
        <v>15</v>
      </c>
      <c r="B23" s="398" t="s">
        <v>48</v>
      </c>
      <c r="C23" s="395" t="s">
        <v>59</v>
      </c>
      <c r="D23" s="380">
        <v>23</v>
      </c>
      <c r="E23" s="414">
        <v>1</v>
      </c>
      <c r="F23" s="415">
        <v>3</v>
      </c>
      <c r="G23" s="403">
        <f t="shared" si="1"/>
        <v>33.333333333333329</v>
      </c>
      <c r="H23" s="414">
        <v>0</v>
      </c>
      <c r="I23" s="415">
        <v>1</v>
      </c>
      <c r="J23" s="403">
        <f t="shared" si="2"/>
        <v>0</v>
      </c>
      <c r="K23" s="414">
        <v>0</v>
      </c>
      <c r="L23" s="415">
        <v>4</v>
      </c>
      <c r="M23" s="403">
        <f t="shared" si="3"/>
        <v>0</v>
      </c>
      <c r="N23" s="429">
        <f t="shared" si="8"/>
        <v>1</v>
      </c>
      <c r="O23" s="430">
        <f t="shared" si="9"/>
        <v>8</v>
      </c>
      <c r="P23" s="403">
        <f t="shared" si="4"/>
        <v>12.5</v>
      </c>
      <c r="Q23" s="414">
        <v>0</v>
      </c>
      <c r="R23" s="415">
        <v>0</v>
      </c>
      <c r="S23" s="404">
        <f t="shared" si="5"/>
        <v>0</v>
      </c>
      <c r="T23" s="405">
        <f t="shared" si="6"/>
        <v>2</v>
      </c>
      <c r="U23" s="414">
        <v>1</v>
      </c>
      <c r="V23" s="415">
        <v>1</v>
      </c>
      <c r="W23" s="415">
        <v>6</v>
      </c>
      <c r="X23" s="415">
        <v>4</v>
      </c>
      <c r="Y23" s="415">
        <v>1</v>
      </c>
      <c r="Z23" s="436">
        <v>1</v>
      </c>
      <c r="AA23" s="414">
        <v>2</v>
      </c>
      <c r="AB23" s="436">
        <v>3</v>
      </c>
      <c r="AC23" s="355">
        <f t="shared" si="7"/>
        <v>5.7910000000000004</v>
      </c>
    </row>
    <row r="24" spans="1:29" ht="15" customHeight="1">
      <c r="A24" s="354">
        <v>16</v>
      </c>
      <c r="B24" s="398" t="s">
        <v>60</v>
      </c>
      <c r="C24" s="395" t="s">
        <v>61</v>
      </c>
      <c r="D24" s="352">
        <v>26</v>
      </c>
      <c r="E24" s="410">
        <v>9</v>
      </c>
      <c r="F24" s="411">
        <v>15</v>
      </c>
      <c r="G24" s="346">
        <f t="shared" si="1"/>
        <v>60</v>
      </c>
      <c r="H24" s="410">
        <v>0</v>
      </c>
      <c r="I24" s="411">
        <v>0</v>
      </c>
      <c r="J24" s="346">
        <f t="shared" si="2"/>
        <v>0</v>
      </c>
      <c r="K24" s="410">
        <v>0</v>
      </c>
      <c r="L24" s="411">
        <v>0</v>
      </c>
      <c r="M24" s="346">
        <f t="shared" si="3"/>
        <v>0</v>
      </c>
      <c r="N24" s="427">
        <f t="shared" si="8"/>
        <v>9</v>
      </c>
      <c r="O24" s="428">
        <f t="shared" si="9"/>
        <v>15</v>
      </c>
      <c r="P24" s="346">
        <f t="shared" si="4"/>
        <v>60</v>
      </c>
      <c r="Q24" s="410">
        <v>4</v>
      </c>
      <c r="R24" s="411">
        <v>5</v>
      </c>
      <c r="S24" s="347">
        <f t="shared" si="5"/>
        <v>80</v>
      </c>
      <c r="T24" s="348">
        <f t="shared" si="6"/>
        <v>22</v>
      </c>
      <c r="U24" s="410">
        <v>6</v>
      </c>
      <c r="V24" s="411">
        <v>7</v>
      </c>
      <c r="W24" s="411">
        <v>3</v>
      </c>
      <c r="X24" s="411">
        <v>0</v>
      </c>
      <c r="Y24" s="411">
        <v>1</v>
      </c>
      <c r="Z24" s="433">
        <v>0</v>
      </c>
      <c r="AA24" s="410">
        <v>1</v>
      </c>
      <c r="AB24" s="433">
        <v>1</v>
      </c>
      <c r="AC24" s="355">
        <f t="shared" si="7"/>
        <v>24.873200000000001</v>
      </c>
    </row>
    <row r="25" spans="1:29" ht="15" customHeight="1">
      <c r="A25" s="354">
        <v>18</v>
      </c>
      <c r="B25" s="398" t="s">
        <v>48</v>
      </c>
      <c r="C25" s="395" t="s">
        <v>62</v>
      </c>
      <c r="D25" s="380">
        <v>11</v>
      </c>
      <c r="E25" s="416">
        <v>0</v>
      </c>
      <c r="F25" s="417">
        <v>0</v>
      </c>
      <c r="G25" s="400">
        <f t="shared" si="1"/>
        <v>0</v>
      </c>
      <c r="H25" s="416">
        <v>0</v>
      </c>
      <c r="I25" s="417">
        <v>0</v>
      </c>
      <c r="J25" s="400">
        <f t="shared" si="2"/>
        <v>0</v>
      </c>
      <c r="K25" s="416">
        <v>0</v>
      </c>
      <c r="L25" s="417">
        <v>0</v>
      </c>
      <c r="M25" s="400">
        <f t="shared" si="3"/>
        <v>0</v>
      </c>
      <c r="N25" s="425">
        <f t="shared" si="8"/>
        <v>0</v>
      </c>
      <c r="O25" s="426">
        <f t="shared" si="9"/>
        <v>0</v>
      </c>
      <c r="P25" s="400">
        <f t="shared" si="4"/>
        <v>0</v>
      </c>
      <c r="Q25" s="416">
        <v>0</v>
      </c>
      <c r="R25" s="417">
        <v>0</v>
      </c>
      <c r="S25" s="401">
        <f t="shared" si="5"/>
        <v>0</v>
      </c>
      <c r="T25" s="402">
        <f t="shared" si="6"/>
        <v>0</v>
      </c>
      <c r="U25" s="416">
        <v>1</v>
      </c>
      <c r="V25" s="417">
        <v>2</v>
      </c>
      <c r="W25" s="417">
        <v>0</v>
      </c>
      <c r="X25" s="417">
        <v>1</v>
      </c>
      <c r="Y25" s="417">
        <v>0</v>
      </c>
      <c r="Z25" s="437">
        <v>0</v>
      </c>
      <c r="AA25" s="416">
        <v>1</v>
      </c>
      <c r="AB25" s="432">
        <v>1</v>
      </c>
      <c r="AC25" s="355">
        <f t="shared" si="7"/>
        <v>1.5820000000000001</v>
      </c>
    </row>
    <row r="26" spans="1:29" ht="15" customHeight="1">
      <c r="A26" s="354">
        <v>21</v>
      </c>
      <c r="B26" s="398" t="s">
        <v>48</v>
      </c>
      <c r="C26" s="395" t="s">
        <v>63</v>
      </c>
      <c r="D26" s="352">
        <v>4</v>
      </c>
      <c r="E26" s="418">
        <v>0</v>
      </c>
      <c r="F26" s="419">
        <v>1</v>
      </c>
      <c r="G26" s="349">
        <f t="shared" si="1"/>
        <v>0</v>
      </c>
      <c r="H26" s="418">
        <v>0</v>
      </c>
      <c r="I26" s="419">
        <v>0</v>
      </c>
      <c r="J26" s="349">
        <f t="shared" si="2"/>
        <v>0</v>
      </c>
      <c r="K26" s="418">
        <v>0</v>
      </c>
      <c r="L26" s="419">
        <v>0</v>
      </c>
      <c r="M26" s="349">
        <f t="shared" si="3"/>
        <v>0</v>
      </c>
      <c r="N26" s="423">
        <f t="shared" si="8"/>
        <v>0</v>
      </c>
      <c r="O26" s="424">
        <f t="shared" si="9"/>
        <v>1</v>
      </c>
      <c r="P26" s="349">
        <f t="shared" si="4"/>
        <v>0</v>
      </c>
      <c r="Q26" s="418">
        <v>0</v>
      </c>
      <c r="R26" s="419">
        <v>0</v>
      </c>
      <c r="S26" s="350">
        <f t="shared" si="5"/>
        <v>0</v>
      </c>
      <c r="T26" s="351">
        <f t="shared" si="6"/>
        <v>0</v>
      </c>
      <c r="U26" s="418">
        <v>0</v>
      </c>
      <c r="V26" s="419">
        <v>0</v>
      </c>
      <c r="W26" s="419">
        <v>0</v>
      </c>
      <c r="X26" s="419">
        <v>1</v>
      </c>
      <c r="Y26" s="419">
        <v>0</v>
      </c>
      <c r="Z26" s="438">
        <v>0</v>
      </c>
      <c r="AA26" s="418">
        <v>0</v>
      </c>
      <c r="AB26" s="434">
        <v>0</v>
      </c>
      <c r="AC26" s="355">
        <f t="shared" si="7"/>
        <v>0</v>
      </c>
    </row>
    <row r="27" spans="1:29" ht="15" customHeight="1">
      <c r="A27" s="354">
        <v>22</v>
      </c>
      <c r="B27" s="398" t="s">
        <v>57</v>
      </c>
      <c r="C27" s="395" t="s">
        <v>64</v>
      </c>
      <c r="D27" s="380">
        <v>13</v>
      </c>
      <c r="E27" s="420">
        <v>1</v>
      </c>
      <c r="F27" s="421">
        <v>2</v>
      </c>
      <c r="G27" s="403">
        <f t="shared" si="1"/>
        <v>50</v>
      </c>
      <c r="H27" s="420">
        <v>0</v>
      </c>
      <c r="I27" s="422">
        <v>0</v>
      </c>
      <c r="J27" s="403">
        <f t="shared" si="2"/>
        <v>0</v>
      </c>
      <c r="K27" s="420">
        <v>0</v>
      </c>
      <c r="L27" s="422">
        <v>1</v>
      </c>
      <c r="M27" s="403">
        <f t="shared" si="3"/>
        <v>0</v>
      </c>
      <c r="N27" s="429">
        <f t="shared" si="8"/>
        <v>1</v>
      </c>
      <c r="O27" s="430">
        <f t="shared" si="9"/>
        <v>3</v>
      </c>
      <c r="P27" s="403">
        <f t="shared" si="4"/>
        <v>33.333333333333329</v>
      </c>
      <c r="Q27" s="420">
        <v>0</v>
      </c>
      <c r="R27" s="422">
        <v>0</v>
      </c>
      <c r="S27" s="404">
        <f t="shared" si="5"/>
        <v>0</v>
      </c>
      <c r="T27" s="405">
        <f t="shared" si="6"/>
        <v>2</v>
      </c>
      <c r="U27" s="439">
        <v>1</v>
      </c>
      <c r="V27" s="439">
        <v>0</v>
      </c>
      <c r="W27" s="439">
        <v>3</v>
      </c>
      <c r="X27" s="439">
        <v>0</v>
      </c>
      <c r="Y27" s="439">
        <v>0</v>
      </c>
      <c r="Z27" s="440">
        <v>0</v>
      </c>
      <c r="AA27" s="441">
        <v>0</v>
      </c>
      <c r="AB27" s="442">
        <v>2</v>
      </c>
      <c r="AC27" s="355">
        <f t="shared" si="7"/>
        <v>2.7909999999999999</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496" t="s">
        <v>65</v>
      </c>
      <c r="B31" s="497"/>
      <c r="C31" s="498"/>
      <c r="D31" s="64" t="s">
        <v>66</v>
      </c>
      <c r="E31" s="72" t="s">
        <v>66</v>
      </c>
      <c r="F31" s="73" t="s">
        <v>66</v>
      </c>
      <c r="G31" s="74"/>
      <c r="H31" s="26" t="s">
        <v>66</v>
      </c>
      <c r="I31" s="27" t="s">
        <v>66</v>
      </c>
      <c r="J31" s="74"/>
      <c r="K31" s="75" t="s">
        <v>66</v>
      </c>
      <c r="L31" s="76" t="s">
        <v>66</v>
      </c>
      <c r="M31" s="77"/>
      <c r="N31" s="75" t="s">
        <v>66</v>
      </c>
      <c r="O31" s="76" t="s">
        <v>66</v>
      </c>
      <c r="P31" s="80"/>
      <c r="Q31" s="83" t="s">
        <v>66</v>
      </c>
      <c r="R31" s="84"/>
      <c r="S31" s="77"/>
      <c r="T31" s="65"/>
      <c r="U31" s="66"/>
      <c r="V31" s="66"/>
      <c r="W31" s="66"/>
      <c r="X31" s="455"/>
      <c r="Y31" s="67" t="s">
        <v>66</v>
      </c>
      <c r="Z31" s="68" t="s">
        <v>66</v>
      </c>
      <c r="AA31" s="69"/>
      <c r="AB31" s="70"/>
      <c r="AC31" s="329"/>
    </row>
    <row r="32" spans="1:29" ht="15" customHeight="1" thickBot="1">
      <c r="A32" s="552" t="s">
        <v>67</v>
      </c>
      <c r="B32" s="553"/>
      <c r="C32" s="554"/>
      <c r="D32" s="171">
        <f>SUM(D16:D30)</f>
        <v>200</v>
      </c>
      <c r="E32" s="26">
        <f>SUM(E16:E31)</f>
        <v>17</v>
      </c>
      <c r="F32" s="27">
        <f>SUM(F16:F31)</f>
        <v>39</v>
      </c>
      <c r="G32" s="43">
        <f>IF(F32&gt;0,E32/F32*100,"")</f>
        <v>43.589743589743591</v>
      </c>
      <c r="H32" s="44">
        <f>SUM(H16:H31)</f>
        <v>1</v>
      </c>
      <c r="I32" s="45">
        <f>SUM(I16:I31)</f>
        <v>5</v>
      </c>
      <c r="J32" s="456">
        <f>IF(I32&gt;0,H32/I32*100,"")</f>
        <v>20</v>
      </c>
      <c r="K32" s="44">
        <f>SUM(K16:K31)</f>
        <v>3</v>
      </c>
      <c r="L32" s="45">
        <f>SUM(L16:L31)</f>
        <v>26</v>
      </c>
      <c r="M32" s="47">
        <f>IF(L32&gt;0,K32/L32*100,"")</f>
        <v>11.538461538461538</v>
      </c>
      <c r="N32" s="44">
        <f>SUM(N16:N31)</f>
        <v>21</v>
      </c>
      <c r="O32" s="45">
        <f>SUM(O16:O31)</f>
        <v>70</v>
      </c>
      <c r="P32" s="47">
        <f>IF(O32&gt;0,N32/O32*100,"")</f>
        <v>30</v>
      </c>
      <c r="Q32" s="44">
        <f>SUM(Q16:Q31)</f>
        <v>9</v>
      </c>
      <c r="R32" s="45">
        <f>SUM(R16:R31)</f>
        <v>15</v>
      </c>
      <c r="S32" s="457">
        <f>IF(R32&gt;0,Q32/R32*100,"")</f>
        <v>60</v>
      </c>
      <c r="T32" s="54">
        <f>SUM(T16:T30)</f>
        <v>54</v>
      </c>
      <c r="U32" s="20">
        <f t="shared" ref="U32:AB32" si="10">SUM(U16:U31)</f>
        <v>16</v>
      </c>
      <c r="V32" s="20">
        <f t="shared" si="10"/>
        <v>14</v>
      </c>
      <c r="W32" s="20">
        <f t="shared" si="10"/>
        <v>23</v>
      </c>
      <c r="X32" s="20">
        <f t="shared" si="10"/>
        <v>13</v>
      </c>
      <c r="Y32" s="20">
        <f t="shared" si="10"/>
        <v>13</v>
      </c>
      <c r="Z32" s="20">
        <f t="shared" si="10"/>
        <v>2</v>
      </c>
      <c r="AA32" s="20">
        <f t="shared" si="10"/>
        <v>16</v>
      </c>
      <c r="AB32" s="20">
        <f t="shared" si="10"/>
        <v>18</v>
      </c>
      <c r="AC32" s="53">
        <f>SUM(AC16:AC30)</f>
        <v>55.599199999999996</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68</v>
      </c>
      <c r="B34" s="174"/>
      <c r="C34" s="175"/>
      <c r="D34" s="174"/>
      <c r="E34" s="172" t="s">
        <v>69</v>
      </c>
      <c r="F34" s="176"/>
      <c r="G34" s="176"/>
      <c r="H34" s="174"/>
      <c r="I34" s="174"/>
      <c r="J34" s="174"/>
      <c r="K34" s="172" t="s">
        <v>70</v>
      </c>
      <c r="L34" s="177"/>
      <c r="M34" s="177"/>
      <c r="N34" s="178"/>
      <c r="O34" s="176"/>
      <c r="P34" s="176"/>
      <c r="Q34" s="172" t="s">
        <v>71</v>
      </c>
      <c r="R34" s="176"/>
      <c r="S34" s="176"/>
      <c r="T34" s="174"/>
      <c r="U34" s="174"/>
      <c r="V34" s="174"/>
      <c r="W34" s="172" t="s">
        <v>72</v>
      </c>
      <c r="X34" s="174"/>
      <c r="Y34" s="174"/>
      <c r="Z34" s="174"/>
      <c r="AA34" s="174"/>
      <c r="AB34" s="174"/>
      <c r="AC34" s="175"/>
    </row>
    <row r="35" spans="1:29" ht="10.5" customHeight="1">
      <c r="A35" s="173" t="s">
        <v>73</v>
      </c>
      <c r="B35" s="174"/>
      <c r="C35" s="175"/>
      <c r="D35" s="174"/>
      <c r="E35" s="172" t="s">
        <v>74</v>
      </c>
      <c r="F35" s="176"/>
      <c r="G35" s="176"/>
      <c r="H35" s="174"/>
      <c r="I35" s="174"/>
      <c r="J35" s="174"/>
      <c r="K35" s="172" t="s">
        <v>75</v>
      </c>
      <c r="L35" s="177"/>
      <c r="M35" s="177"/>
      <c r="N35" s="178"/>
      <c r="O35" s="176"/>
      <c r="P35" s="176"/>
      <c r="Q35" s="172" t="s">
        <v>76</v>
      </c>
      <c r="R35" s="176"/>
      <c r="S35" s="176"/>
      <c r="T35" s="174"/>
      <c r="U35" s="174"/>
      <c r="V35" s="174"/>
      <c r="W35" s="172" t="s">
        <v>77</v>
      </c>
      <c r="X35" s="174"/>
      <c r="Y35" s="174"/>
      <c r="Z35" s="174"/>
      <c r="AA35" s="174"/>
      <c r="AB35" s="174"/>
      <c r="AC35" s="175"/>
    </row>
    <row r="36" spans="1:29" ht="10.5" customHeight="1">
      <c r="A36" s="172" t="s">
        <v>78</v>
      </c>
      <c r="B36" s="174"/>
      <c r="C36" s="172"/>
      <c r="D36" s="174"/>
      <c r="E36" s="172" t="s">
        <v>79</v>
      </c>
      <c r="F36" s="176"/>
      <c r="G36" s="176"/>
      <c r="H36" s="174"/>
      <c r="I36" s="174"/>
      <c r="J36" s="174"/>
      <c r="K36" s="172" t="s">
        <v>80</v>
      </c>
      <c r="L36" s="177"/>
      <c r="M36" s="177"/>
      <c r="N36" s="178"/>
      <c r="O36" s="176"/>
      <c r="P36" s="176"/>
      <c r="Q36" s="172" t="s">
        <v>81</v>
      </c>
      <c r="R36" s="176"/>
      <c r="S36" s="176"/>
      <c r="T36" s="174"/>
      <c r="U36" s="174"/>
      <c r="V36" s="174"/>
      <c r="W36" s="172" t="s">
        <v>82</v>
      </c>
      <c r="X36" s="174"/>
      <c r="Y36" s="174"/>
      <c r="Z36" s="174"/>
      <c r="AA36" s="174"/>
      <c r="AB36" s="174"/>
      <c r="AC36" s="175"/>
    </row>
    <row r="37" spans="1:29" ht="10.5" customHeight="1">
      <c r="A37" s="172" t="s">
        <v>83</v>
      </c>
      <c r="B37" s="174"/>
      <c r="C37" s="172"/>
      <c r="D37" s="174"/>
      <c r="E37" s="172" t="s">
        <v>84</v>
      </c>
      <c r="F37" s="176"/>
      <c r="G37" s="176"/>
      <c r="H37" s="174"/>
      <c r="I37" s="174"/>
      <c r="J37" s="174"/>
      <c r="K37" s="179" t="s">
        <v>85</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86</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87</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88</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89</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16" t="s">
        <v>1</v>
      </c>
      <c r="E43" s="517"/>
      <c r="F43" s="517"/>
      <c r="G43" s="517"/>
      <c r="H43" s="517"/>
      <c r="I43" s="517"/>
      <c r="J43" s="517"/>
      <c r="K43" s="518"/>
      <c r="L43" s="51" t="s">
        <v>2</v>
      </c>
      <c r="M43" s="462" t="s">
        <v>3</v>
      </c>
      <c r="N43" s="788"/>
      <c r="O43" s="788"/>
      <c r="P43" s="788"/>
      <c r="Q43" s="788"/>
      <c r="R43" s="788"/>
      <c r="S43" s="788"/>
      <c r="T43" s="789"/>
      <c r="U43" s="3"/>
      <c r="V43" s="3"/>
      <c r="W43" s="3"/>
      <c r="X43" s="3"/>
      <c r="Y43" s="3"/>
      <c r="Z43" s="3"/>
      <c r="AA43" s="3"/>
      <c r="AB43" s="1"/>
      <c r="AC43" s="1"/>
    </row>
    <row r="44" spans="1:29" ht="18.75" thickBot="1">
      <c r="A44" s="14"/>
      <c r="B44" s="10"/>
      <c r="C44" s="57" t="str">
        <f>D9</f>
        <v>KZ</v>
      </c>
      <c r="D44" s="463" t="str">
        <f>D4</f>
        <v>Young Angels U17</v>
      </c>
      <c r="E44" s="464"/>
      <c r="F44" s="464"/>
      <c r="G44" s="464"/>
      <c r="H44" s="464"/>
      <c r="I44" s="464"/>
      <c r="J44" s="464"/>
      <c r="K44" s="465"/>
      <c r="L44" s="51" t="s">
        <v>2</v>
      </c>
      <c r="M44" s="463" t="str">
        <f>M4</f>
        <v>BK Slovan Bratislava</v>
      </c>
      <c r="N44" s="466"/>
      <c r="O44" s="466"/>
      <c r="P44" s="466"/>
      <c r="Q44" s="466"/>
      <c r="R44" s="466"/>
      <c r="S44" s="466"/>
      <c r="T44" s="467"/>
      <c r="U44" s="3"/>
      <c r="V44" s="3"/>
      <c r="W44" s="3"/>
      <c r="X44" s="3"/>
      <c r="Y44" s="3"/>
      <c r="Z44" s="3"/>
      <c r="AA44" s="3"/>
      <c r="AB44" s="1"/>
      <c r="AC44" s="1"/>
    </row>
    <row r="45" spans="1:29" ht="15.75" customHeight="1" thickBot="1">
      <c r="A45" s="14"/>
      <c r="B45" s="10"/>
      <c r="C45" s="56" t="s">
        <v>6</v>
      </c>
      <c r="D45" s="473">
        <f>D5</f>
        <v>54</v>
      </c>
      <c r="E45" s="474"/>
      <c r="F45" s="474"/>
      <c r="G45" s="474"/>
      <c r="H45" s="474"/>
      <c r="I45" s="474"/>
      <c r="J45" s="474"/>
      <c r="K45" s="475"/>
      <c r="L45" s="51" t="s">
        <v>2</v>
      </c>
      <c r="M45" s="463">
        <f>M5</f>
        <v>51</v>
      </c>
      <c r="N45" s="466"/>
      <c r="O45" s="466"/>
      <c r="P45" s="466"/>
      <c r="Q45" s="466"/>
      <c r="R45" s="466"/>
      <c r="S45" s="466"/>
      <c r="T45" s="467"/>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76" t="s">
        <v>7</v>
      </c>
      <c r="C47" s="790"/>
      <c r="D47" s="477">
        <f>D7</f>
        <v>27</v>
      </c>
      <c r="E47" s="478"/>
      <c r="F47" s="478"/>
      <c r="G47" s="479"/>
      <c r="H47" s="479"/>
      <c r="I47" s="480"/>
      <c r="J47" s="10"/>
      <c r="K47" s="10"/>
      <c r="L47" s="10"/>
      <c r="M47" s="512" t="s">
        <v>15</v>
      </c>
      <c r="N47" s="794"/>
      <c r="O47" s="794"/>
      <c r="P47" s="794"/>
      <c r="Q47" s="794"/>
      <c r="R47" s="795"/>
      <c r="S47" s="514" t="str">
        <f>D10</f>
        <v>Bule Ladislav</v>
      </c>
      <c r="T47" s="796"/>
      <c r="U47" s="796"/>
      <c r="V47" s="796"/>
      <c r="W47" s="796"/>
      <c r="X47" s="796"/>
      <c r="Y47" s="796"/>
      <c r="Z47" s="796"/>
      <c r="AA47" s="796"/>
      <c r="AB47" s="797"/>
      <c r="AC47" s="1"/>
    </row>
    <row r="48" spans="1:29" ht="18.75" thickBot="1">
      <c r="A48" s="14"/>
      <c r="B48" s="468" t="s">
        <v>9</v>
      </c>
      <c r="C48" s="793"/>
      <c r="D48" s="469" t="str">
        <f>D8</f>
        <v>26.3.23</v>
      </c>
      <c r="E48" s="470"/>
      <c r="F48" s="470"/>
      <c r="G48" s="471"/>
      <c r="H48" s="471"/>
      <c r="I48" s="472"/>
      <c r="J48" s="10"/>
      <c r="K48" s="10"/>
      <c r="L48" s="1"/>
      <c r="M48" s="513" t="s">
        <v>18</v>
      </c>
      <c r="N48" s="798"/>
      <c r="O48" s="798"/>
      <c r="P48" s="798"/>
      <c r="Q48" s="798"/>
      <c r="R48" s="799"/>
      <c r="S48" s="515" t="str">
        <f>D11</f>
        <v>YA U17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87" t="s">
        <v>90</v>
      </c>
      <c r="D50" s="488"/>
      <c r="E50" s="488"/>
      <c r="F50" s="489" t="s">
        <v>91</v>
      </c>
      <c r="G50" s="489"/>
      <c r="H50" s="490"/>
      <c r="I50" s="3"/>
      <c r="J50" s="3"/>
      <c r="K50" s="31" t="s">
        <v>92</v>
      </c>
      <c r="L50" s="32"/>
      <c r="M50" s="32"/>
      <c r="N50" s="32"/>
      <c r="O50" s="32"/>
      <c r="P50" s="32"/>
      <c r="Q50" s="32"/>
      <c r="R50" s="32"/>
      <c r="S50" s="32"/>
      <c r="T50" s="32"/>
      <c r="U50" s="32"/>
      <c r="V50" s="32"/>
      <c r="W50" s="32"/>
      <c r="X50" s="32"/>
      <c r="Y50" s="32"/>
      <c r="Z50" s="32"/>
      <c r="AA50" s="32"/>
      <c r="AB50" s="32"/>
      <c r="AC50" s="33"/>
    </row>
    <row r="51" spans="1:29">
      <c r="A51" s="3"/>
      <c r="B51" s="3"/>
      <c r="C51" s="485" t="s">
        <v>93</v>
      </c>
      <c r="D51" s="486"/>
      <c r="E51" s="486"/>
      <c r="F51" s="491">
        <v>7</v>
      </c>
      <c r="G51" s="491"/>
      <c r="H51" s="492"/>
      <c r="I51" s="3"/>
      <c r="J51" s="3"/>
      <c r="K51" s="34" t="s">
        <v>94</v>
      </c>
      <c r="L51" s="1"/>
      <c r="M51" s="1"/>
      <c r="N51" s="1"/>
      <c r="O51" s="1"/>
      <c r="P51" s="1"/>
      <c r="Q51" s="1"/>
      <c r="R51" s="1"/>
      <c r="S51" s="1"/>
      <c r="T51" s="1"/>
      <c r="U51" s="1"/>
      <c r="V51" s="1"/>
      <c r="W51" s="1"/>
      <c r="X51" s="1"/>
      <c r="Y51" s="1"/>
      <c r="Z51" s="1"/>
      <c r="AA51" s="1"/>
      <c r="AB51" s="1"/>
      <c r="AC51" s="35"/>
    </row>
    <row r="52" spans="1:29">
      <c r="A52" s="3"/>
      <c r="B52" s="3"/>
      <c r="C52" s="485" t="s">
        <v>95</v>
      </c>
      <c r="D52" s="486"/>
      <c r="E52" s="486"/>
      <c r="F52" s="491">
        <v>7</v>
      </c>
      <c r="G52" s="491"/>
      <c r="H52" s="492"/>
      <c r="I52" s="3"/>
      <c r="J52" s="3"/>
      <c r="K52" s="34" t="s">
        <v>96</v>
      </c>
      <c r="L52" s="1"/>
      <c r="M52" s="1"/>
      <c r="N52" s="1"/>
      <c r="O52" s="1"/>
      <c r="P52" s="1"/>
      <c r="Q52" s="1"/>
      <c r="R52" s="1"/>
      <c r="S52" s="1"/>
      <c r="T52" s="1"/>
      <c r="U52" s="1"/>
      <c r="V52" s="1"/>
      <c r="W52" s="1"/>
      <c r="X52" s="1"/>
      <c r="Y52" s="1"/>
      <c r="Z52" s="1"/>
      <c r="AA52" s="1"/>
      <c r="AB52" s="1"/>
      <c r="AC52" s="35"/>
    </row>
    <row r="53" spans="1:29" ht="13.5" thickBot="1">
      <c r="A53" s="3"/>
      <c r="B53" s="3"/>
      <c r="C53" s="481"/>
      <c r="D53" s="482"/>
      <c r="E53" s="482"/>
      <c r="F53" s="483"/>
      <c r="G53" s="483"/>
      <c r="H53" s="484"/>
      <c r="I53" s="3"/>
      <c r="J53" s="3"/>
      <c r="K53" s="36" t="s">
        <v>97</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98</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51" t="s">
        <v>66</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99</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88</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D5">
    <cfRule type="cellIs" dxfId="29" priority="45" stopIfTrue="1" operator="notEqual">
      <formula>SUM(W10+W11)</formula>
    </cfRule>
  </conditionalFormatting>
  <conditionalFormatting sqref="D16:D30">
    <cfRule type="dataBar" priority="35">
      <dataBar>
        <cfvo type="min"/>
        <cfvo type="max"/>
        <color rgb="FF63C384"/>
      </dataBar>
      <extLst>
        <ext xmlns:x14="http://schemas.microsoft.com/office/spreadsheetml/2009/9/main" uri="{B025F937-C7B1-47D3-B67F-A62EFF666E3E}">
          <x14:id>{136DD04B-35F0-49BB-85F5-9D9A24AB192B}</x14:id>
        </ext>
      </extLst>
    </cfRule>
  </conditionalFormatting>
  <conditionalFormatting sqref="D26">
    <cfRule type="expression" dxfId="28" priority="67" stopIfTrue="1">
      <formula>"if($C$26)=0"</formula>
    </cfRule>
  </conditionalFormatting>
  <conditionalFormatting sqref="D32">
    <cfRule type="cellIs" dxfId="27" priority="122" stopIfTrue="1" operator="equal">
      <formula>200</formula>
    </cfRule>
    <cfRule type="cellIs" dxfId="26" priority="123" stopIfTrue="1" operator="equal">
      <formula>225</formula>
    </cfRule>
    <cfRule type="cellIs" dxfId="25" priority="124" stopIfTrue="1" operator="equal">
      <formula>250</formula>
    </cfRule>
  </conditionalFormatting>
  <conditionalFormatting sqref="D4:K4">
    <cfRule type="expression" dxfId="24" priority="1" stopIfTrue="1">
      <formula>$W$10+$W$11</formula>
    </cfRule>
  </conditionalFormatting>
  <conditionalFormatting sqref="E27:E30 H27:H30 K27:K30 Q27:Q30">
    <cfRule type="cellIs" dxfId="23" priority="38" stopIfTrue="1" operator="greaterThan">
      <formula>F27</formula>
    </cfRule>
  </conditionalFormatting>
  <conditionalFormatting sqref="E27:E30">
    <cfRule type="dataBar" priority="34">
      <dataBar>
        <cfvo type="min"/>
        <cfvo type="max"/>
        <color rgb="FFFFB628"/>
      </dataBar>
      <extLst>
        <ext xmlns:x14="http://schemas.microsoft.com/office/spreadsheetml/2009/9/main" uri="{B025F937-C7B1-47D3-B67F-A62EFF666E3E}">
          <x14:id>{E31486E9-EF49-41AC-A76E-D4966573FD47}</x14:id>
        </ext>
      </extLst>
    </cfRule>
  </conditionalFormatting>
  <conditionalFormatting sqref="F27:F30 I27:I30 L27:L30 R27:R30">
    <cfRule type="cellIs" dxfId="22" priority="39" stopIfTrue="1" operator="lessThan">
      <formula>E27</formula>
    </cfRule>
  </conditionalFormatting>
  <conditionalFormatting sqref="F51:H53">
    <cfRule type="cellIs" dxfId="21" priority="82" stopIfTrue="1" operator="notBetween">
      <formula>0</formula>
      <formula>10</formula>
    </cfRule>
  </conditionalFormatting>
  <conditionalFormatting sqref="F53:H53">
    <cfRule type="cellIs" priority="84" stopIfTrue="1" operator="equal">
      <formula>""</formula>
    </cfRule>
  </conditionalFormatting>
  <conditionalFormatting sqref="H27:H30">
    <cfRule type="dataBar" priority="32">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31">
      <dataBar>
        <cfvo type="min"/>
        <cfvo type="max"/>
        <color rgb="FFFFB628"/>
      </dataBar>
      <extLst>
        <ext xmlns:x14="http://schemas.microsoft.com/office/spreadsheetml/2009/9/main" uri="{B025F937-C7B1-47D3-B67F-A62EFF666E3E}">
          <x14:id>{4AD85D92-7FC7-49DE-B043-6807F8FA8FC9}</x14:id>
        </ext>
      </extLst>
    </cfRule>
  </conditionalFormatting>
  <conditionalFormatting sqref="M5">
    <cfRule type="cellIs" dxfId="20" priority="46" stopIfTrue="1" operator="notEqual">
      <formula>SUM(X10+X11)</formula>
    </cfRule>
  </conditionalFormatting>
  <conditionalFormatting sqref="M4:T4">
    <cfRule type="expression" dxfId="19" priority="2" stopIfTrue="1">
      <formula>$W$10+$W$11</formula>
    </cfRule>
  </conditionalFormatting>
  <conditionalFormatting sqref="Q27:Q30">
    <cfRule type="dataBar" priority="18">
      <dataBar>
        <cfvo type="min"/>
        <cfvo type="max"/>
        <color rgb="FFFFB628"/>
      </dataBar>
      <extLst>
        <ext xmlns:x14="http://schemas.microsoft.com/office/spreadsheetml/2009/9/main" uri="{B025F937-C7B1-47D3-B67F-A62EFF666E3E}">
          <x14:id>{47E7DDD8-FC0F-4A4D-8CEE-EAB0609E6331}</x14:id>
        </ext>
      </extLst>
    </cfRule>
  </conditionalFormatting>
  <conditionalFormatting sqref="T16:T30">
    <cfRule type="dataBar" priority="29">
      <dataBar>
        <cfvo type="min"/>
        <cfvo type="max"/>
        <color rgb="FFFFB628"/>
      </dataBar>
      <extLst>
        <ext xmlns:x14="http://schemas.microsoft.com/office/spreadsheetml/2009/9/main" uri="{B025F937-C7B1-47D3-B67F-A62EFF666E3E}">
          <x14:id>{6A37B6B0-FB1D-4973-A445-F6C7C3160285}</x14:id>
        </ext>
      </extLst>
    </cfRule>
  </conditionalFormatting>
  <conditionalFormatting sqref="T32">
    <cfRule type="cellIs" dxfId="18" priority="80" stopIfTrue="1" operator="equal">
      <formula>$D$5</formula>
    </cfRule>
    <cfRule type="cellIs" dxfId="17" priority="81" stopIfTrue="1" operator="equal">
      <formula>$M$5</formula>
    </cfRule>
  </conditionalFormatting>
  <conditionalFormatting sqref="W11:X11">
    <cfRule type="cellIs" dxfId="16" priority="44" stopIfTrue="1" operator="greaterThan">
      <formula>W10</formula>
    </cfRule>
  </conditionalFormatting>
  <conditionalFormatting sqref="AB27:AB30">
    <cfRule type="cellIs" dxfId="15" priority="40" stopIfTrue="1" operator="greaterThan">
      <formula>5</formula>
    </cfRule>
  </conditionalFormatting>
  <conditionalFormatting sqref="AC16:AC30">
    <cfRule type="dataBar" priority="28">
      <dataBar>
        <cfvo type="min"/>
        <cfvo type="max"/>
        <color rgb="FFFF555A"/>
      </dataBar>
      <extLst>
        <ext xmlns:x14="http://schemas.microsoft.com/office/spreadsheetml/2009/9/main" uri="{B025F937-C7B1-47D3-B67F-A62EFF666E3E}">
          <x14:id>{15145BAF-8650-4445-9A5F-E003160007C9}</x14:id>
        </ext>
      </extLst>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100</v>
      </c>
      <c r="D1" s="3"/>
      <c r="E1" s="3"/>
    </row>
    <row r="2" spans="1:5">
      <c r="A2" s="304"/>
      <c r="B2" s="304"/>
      <c r="C2" s="304"/>
      <c r="D2" s="3"/>
      <c r="E2" s="3"/>
    </row>
    <row r="3" spans="1:5">
      <c r="A3" s="304"/>
      <c r="B3" s="578" t="s">
        <v>101</v>
      </c>
      <c r="C3" s="578"/>
      <c r="D3" s="3"/>
      <c r="E3" s="3"/>
    </row>
    <row r="4" spans="1:5" ht="14.25" customHeight="1">
      <c r="A4" s="304"/>
      <c r="B4" s="578" t="s">
        <v>102</v>
      </c>
      <c r="C4" s="578"/>
      <c r="D4" s="3"/>
      <c r="E4" s="3"/>
    </row>
    <row r="5" spans="1:5" ht="16.5" customHeight="1">
      <c r="A5" s="304"/>
      <c r="B5" s="578" t="s">
        <v>103</v>
      </c>
      <c r="C5" s="578"/>
      <c r="D5" s="3"/>
      <c r="E5" s="3"/>
    </row>
    <row r="6" spans="1:5">
      <c r="A6" s="304"/>
      <c r="B6" s="578" t="s">
        <v>104</v>
      </c>
      <c r="C6" s="578"/>
      <c r="D6" s="3"/>
      <c r="E6" s="3"/>
    </row>
    <row r="7" spans="1:5" ht="33" customHeight="1">
      <c r="A7" s="304"/>
      <c r="B7" s="578" t="s">
        <v>105</v>
      </c>
      <c r="C7" s="578"/>
      <c r="D7" s="3"/>
      <c r="E7" s="3"/>
    </row>
    <row r="8" spans="1:5">
      <c r="A8" s="304"/>
      <c r="B8" s="304"/>
      <c r="C8" s="304"/>
      <c r="D8" s="3"/>
      <c r="E8" s="3"/>
    </row>
    <row r="9" spans="1:5" ht="23.25" customHeight="1">
      <c r="A9" s="304"/>
      <c r="B9" s="578" t="s">
        <v>106</v>
      </c>
      <c r="C9" s="578"/>
      <c r="D9" s="3"/>
      <c r="E9" s="3"/>
    </row>
    <row r="10" spans="1:5">
      <c r="A10" s="304"/>
      <c r="B10" s="304"/>
      <c r="C10" s="304"/>
      <c r="D10" s="3"/>
      <c r="E10" s="3"/>
    </row>
    <row r="11" spans="1:5">
      <c r="A11" s="304"/>
      <c r="B11" s="304" t="s">
        <v>1</v>
      </c>
      <c r="C11" s="304" t="s">
        <v>107</v>
      </c>
      <c r="D11" s="3"/>
      <c r="E11" s="3"/>
    </row>
    <row r="12" spans="1:5">
      <c r="A12" s="304"/>
      <c r="B12" s="304" t="s">
        <v>3</v>
      </c>
      <c r="C12" s="304" t="s">
        <v>108</v>
      </c>
      <c r="D12" s="3"/>
      <c r="E12" s="3"/>
    </row>
    <row r="13" spans="1:5">
      <c r="A13" s="304"/>
      <c r="B13" s="304" t="s">
        <v>109</v>
      </c>
      <c r="C13" s="304" t="s">
        <v>110</v>
      </c>
      <c r="D13" s="3"/>
      <c r="E13" s="3"/>
    </row>
    <row r="14" spans="1:5">
      <c r="A14" s="304"/>
      <c r="B14" s="304" t="s">
        <v>111</v>
      </c>
      <c r="C14" s="304" t="s">
        <v>112</v>
      </c>
      <c r="D14" s="3"/>
      <c r="E14" s="3"/>
    </row>
    <row r="15" spans="1:5">
      <c r="A15" s="304"/>
      <c r="B15" s="304" t="s">
        <v>113</v>
      </c>
      <c r="C15" s="304" t="s">
        <v>114</v>
      </c>
      <c r="D15" s="3"/>
      <c r="E15" s="3"/>
    </row>
    <row r="16" spans="1:5">
      <c r="A16" s="304"/>
      <c r="B16" s="304" t="s">
        <v>115</v>
      </c>
      <c r="C16" s="304" t="s">
        <v>116</v>
      </c>
      <c r="D16" s="3"/>
      <c r="E16" s="3"/>
    </row>
    <row r="17" spans="1:5">
      <c r="A17" s="304"/>
      <c r="B17" s="304" t="s">
        <v>117</v>
      </c>
      <c r="C17" s="304" t="s">
        <v>118</v>
      </c>
      <c r="D17" s="3"/>
      <c r="E17" s="3"/>
    </row>
    <row r="18" spans="1:5">
      <c r="A18" s="304"/>
      <c r="B18" s="304" t="s">
        <v>119</v>
      </c>
      <c r="C18" s="304" t="s">
        <v>120</v>
      </c>
      <c r="D18" s="3"/>
      <c r="E18" s="3"/>
    </row>
    <row r="19" spans="1:5">
      <c r="A19" s="304"/>
      <c r="B19" s="304" t="s">
        <v>121</v>
      </c>
      <c r="C19" s="304" t="s">
        <v>122</v>
      </c>
      <c r="D19" s="3"/>
      <c r="E19" s="3"/>
    </row>
    <row r="20" spans="1:5">
      <c r="A20" s="304"/>
      <c r="B20" s="304" t="s">
        <v>123</v>
      </c>
      <c r="C20" s="304" t="s">
        <v>124</v>
      </c>
      <c r="D20" s="3"/>
      <c r="E20" s="3"/>
    </row>
    <row r="21" spans="1:5">
      <c r="A21" s="304"/>
      <c r="B21" s="304"/>
      <c r="C21" s="304" t="s">
        <v>125</v>
      </c>
      <c r="D21" s="3"/>
      <c r="E21" s="3"/>
    </row>
    <row r="22" spans="1:5">
      <c r="A22" s="304"/>
      <c r="B22" s="304"/>
      <c r="C22" s="298" t="s">
        <v>126</v>
      </c>
      <c r="D22" s="3"/>
      <c r="E22" s="3"/>
    </row>
    <row r="23" spans="1:5">
      <c r="A23" s="304"/>
      <c r="B23" s="304"/>
      <c r="C23" s="304" t="s">
        <v>127</v>
      </c>
      <c r="D23" s="3"/>
      <c r="E23" s="3"/>
    </row>
    <row r="24" spans="1:5">
      <c r="A24" s="304"/>
      <c r="B24" s="304" t="s">
        <v>128</v>
      </c>
      <c r="C24" s="304" t="s">
        <v>129</v>
      </c>
      <c r="D24" s="3"/>
      <c r="E24" s="3"/>
    </row>
    <row r="25" spans="1:5">
      <c r="A25" s="304"/>
      <c r="B25" s="304" t="s">
        <v>26</v>
      </c>
      <c r="C25" s="304" t="s">
        <v>130</v>
      </c>
      <c r="D25" s="3"/>
      <c r="E25" s="3"/>
    </row>
    <row r="26" spans="1:5" ht="25.5">
      <c r="A26" s="304"/>
      <c r="B26" s="304" t="s">
        <v>131</v>
      </c>
      <c r="C26" s="304" t="s">
        <v>132</v>
      </c>
      <c r="D26" s="3"/>
      <c r="E26" s="3"/>
    </row>
    <row r="27" spans="1:5">
      <c r="A27" s="304"/>
      <c r="B27" s="304"/>
      <c r="C27" s="304" t="s">
        <v>133</v>
      </c>
      <c r="D27" s="3"/>
      <c r="E27" s="3"/>
    </row>
    <row r="28" spans="1:5">
      <c r="A28" s="304"/>
      <c r="B28" s="304"/>
      <c r="C28" s="304" t="s">
        <v>134</v>
      </c>
      <c r="D28" s="3"/>
      <c r="E28" s="3"/>
    </row>
    <row r="29" spans="1:5">
      <c r="A29" s="304"/>
      <c r="B29" s="304" t="s">
        <v>135</v>
      </c>
      <c r="C29" s="304" t="s">
        <v>136</v>
      </c>
      <c r="D29" s="3"/>
      <c r="E29" s="3"/>
    </row>
    <row r="30" spans="1:5">
      <c r="A30" s="304"/>
      <c r="B30" s="304" t="s">
        <v>137</v>
      </c>
      <c r="C30" s="304" t="s">
        <v>138</v>
      </c>
      <c r="D30" s="3"/>
      <c r="E30" s="3"/>
    </row>
    <row r="31" spans="1:5">
      <c r="A31" s="304"/>
      <c r="B31" s="298" t="s">
        <v>139</v>
      </c>
      <c r="C31" s="298" t="s">
        <v>140</v>
      </c>
      <c r="D31" s="3"/>
      <c r="E31" s="3"/>
    </row>
    <row r="32" spans="1:5" ht="25.5" customHeight="1">
      <c r="A32" s="304"/>
      <c r="B32" s="298"/>
      <c r="C32" s="298" t="s">
        <v>141</v>
      </c>
      <c r="D32" s="3"/>
      <c r="E32" s="3"/>
    </row>
    <row r="33" spans="1:5">
      <c r="A33" s="304"/>
      <c r="B33" s="304"/>
      <c r="C33" s="304"/>
      <c r="D33" s="3"/>
      <c r="E33" s="3"/>
    </row>
    <row r="34" spans="1:5">
      <c r="A34" s="304"/>
      <c r="B34" s="304"/>
      <c r="C34" s="298" t="s">
        <v>142</v>
      </c>
      <c r="D34" s="3"/>
      <c r="E34" s="3"/>
    </row>
    <row r="35" spans="1:5">
      <c r="A35" s="304"/>
      <c r="B35" s="304"/>
      <c r="C35" s="304"/>
      <c r="D35" s="3"/>
      <c r="E35" s="3"/>
    </row>
    <row r="36" spans="1:5">
      <c r="A36" s="304"/>
      <c r="B36" s="304"/>
      <c r="C36" s="304" t="s">
        <v>143</v>
      </c>
      <c r="D36" s="3"/>
      <c r="E36" s="3"/>
    </row>
    <row r="37" spans="1:5">
      <c r="A37" s="304"/>
      <c r="B37" s="304" t="s">
        <v>144</v>
      </c>
      <c r="C37" s="304" t="s">
        <v>145</v>
      </c>
      <c r="D37" s="3"/>
      <c r="E37" s="3"/>
    </row>
    <row r="38" spans="1:5">
      <c r="A38" s="304"/>
      <c r="B38" s="304" t="s">
        <v>91</v>
      </c>
      <c r="C38" s="304" t="s">
        <v>146</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77" t="s">
        <v>147</v>
      </c>
      <c r="C46" s="578"/>
      <c r="D46" s="3"/>
      <c r="E46" s="3"/>
    </row>
    <row r="47" spans="1:5" ht="14.25">
      <c r="A47" s="304"/>
      <c r="B47" s="577" t="s">
        <v>148</v>
      </c>
      <c r="C47" s="578"/>
      <c r="D47" s="3"/>
      <c r="E47" s="3"/>
    </row>
    <row r="48" spans="1:5" ht="14.25">
      <c r="A48" s="304"/>
      <c r="B48" s="577" t="s">
        <v>149</v>
      </c>
      <c r="C48" s="578"/>
      <c r="D48" s="3"/>
      <c r="E48" s="3"/>
    </row>
    <row r="49" spans="1:5" ht="62.25" customHeight="1">
      <c r="A49" s="304"/>
      <c r="B49" s="579" t="s">
        <v>150</v>
      </c>
      <c r="C49" s="580"/>
      <c r="D49" s="3"/>
      <c r="E49" s="3"/>
    </row>
    <row r="50" spans="1:5" ht="70.5" customHeight="1">
      <c r="A50" s="304"/>
      <c r="B50" s="579" t="s">
        <v>151</v>
      </c>
      <c r="C50" s="580"/>
      <c r="D50" s="3"/>
      <c r="E50" s="3"/>
    </row>
    <row r="51" spans="1:5">
      <c r="A51" s="304"/>
      <c r="B51" s="299"/>
      <c r="C51" s="304"/>
      <c r="D51" s="3"/>
      <c r="E51" s="3"/>
    </row>
    <row r="52" spans="1:5" ht="39" customHeight="1">
      <c r="A52" s="304"/>
      <c r="B52" s="582" t="s">
        <v>152</v>
      </c>
      <c r="C52" s="578"/>
      <c r="D52" s="3"/>
      <c r="E52" s="3"/>
    </row>
    <row r="53" spans="1:5" ht="39" customHeight="1">
      <c r="A53" s="304"/>
      <c r="B53" s="584" t="s">
        <v>153</v>
      </c>
      <c r="C53" s="578"/>
      <c r="D53" s="3"/>
      <c r="E53" s="3"/>
    </row>
    <row r="54" spans="1:5" ht="39.75" customHeight="1">
      <c r="A54" s="304"/>
      <c r="B54" s="584" t="s">
        <v>154</v>
      </c>
      <c r="C54" s="578"/>
      <c r="D54" s="3"/>
      <c r="E54" s="3"/>
    </row>
    <row r="55" spans="1:5">
      <c r="A55" s="304"/>
      <c r="B55" s="300"/>
      <c r="C55" s="304"/>
      <c r="D55" s="3"/>
      <c r="E55" s="3"/>
    </row>
    <row r="56" spans="1:5" ht="13.5">
      <c r="A56" s="304"/>
      <c r="B56" s="581" t="s">
        <v>155</v>
      </c>
      <c r="C56" s="578"/>
      <c r="D56" s="3"/>
      <c r="E56" s="3"/>
    </row>
    <row r="57" spans="1:5" ht="24" customHeight="1">
      <c r="A57" s="304"/>
      <c r="B57" s="585" t="s">
        <v>156</v>
      </c>
      <c r="C57" s="578"/>
      <c r="D57" s="3"/>
      <c r="E57" s="3"/>
    </row>
    <row r="58" spans="1:5">
      <c r="A58" s="304"/>
      <c r="B58" s="299"/>
      <c r="C58" s="304"/>
      <c r="D58" s="3"/>
      <c r="E58" s="3"/>
    </row>
    <row r="59" spans="1:5" ht="51" customHeight="1">
      <c r="A59" s="304"/>
      <c r="B59" s="582" t="s">
        <v>157</v>
      </c>
      <c r="C59" s="578"/>
      <c r="D59" s="3"/>
      <c r="E59" s="3"/>
    </row>
    <row r="60" spans="1:5" ht="35.25" customHeight="1">
      <c r="A60" s="304"/>
      <c r="B60" s="583" t="s">
        <v>158</v>
      </c>
      <c r="C60" s="578"/>
      <c r="D60" s="3"/>
      <c r="E60" s="3"/>
    </row>
    <row r="61" spans="1:5" ht="25.5" customHeight="1">
      <c r="A61" s="304"/>
      <c r="B61" s="586" t="s">
        <v>159</v>
      </c>
      <c r="C61" s="578"/>
      <c r="D61" s="3"/>
      <c r="E61" s="3"/>
    </row>
    <row r="62" spans="1:5">
      <c r="A62" s="304"/>
      <c r="B62" s="299"/>
      <c r="C62" s="304"/>
      <c r="D62" s="3"/>
      <c r="E62" s="3"/>
    </row>
    <row r="63" spans="1:5" ht="37.5" customHeight="1">
      <c r="A63" s="304"/>
      <c r="B63" s="582" t="s">
        <v>160</v>
      </c>
      <c r="C63" s="578"/>
      <c r="D63" s="3"/>
      <c r="E63" s="3"/>
    </row>
    <row r="64" spans="1:5" ht="39" customHeight="1">
      <c r="A64" s="304"/>
      <c r="B64" s="585" t="s">
        <v>161</v>
      </c>
      <c r="C64" s="578"/>
      <c r="D64" s="3"/>
      <c r="E64" s="3"/>
    </row>
    <row r="65" spans="1:5" ht="37.5" customHeight="1">
      <c r="A65" s="304"/>
      <c r="B65" s="585" t="s">
        <v>162</v>
      </c>
      <c r="C65" s="578"/>
      <c r="D65" s="3"/>
      <c r="E65" s="3"/>
    </row>
    <row r="66" spans="1:5" ht="36.75" customHeight="1">
      <c r="A66" s="304"/>
      <c r="B66" s="585" t="s">
        <v>163</v>
      </c>
      <c r="C66" s="578"/>
      <c r="D66" s="3"/>
      <c r="E66" s="3"/>
    </row>
    <row r="67" spans="1:5" ht="25.5" customHeight="1">
      <c r="A67" s="304"/>
      <c r="B67" s="581" t="s">
        <v>164</v>
      </c>
      <c r="C67" s="578"/>
      <c r="D67" s="3"/>
      <c r="E67" s="3"/>
    </row>
    <row r="68" spans="1:5" ht="32.25" customHeight="1">
      <c r="A68" s="304"/>
      <c r="B68" s="586" t="s">
        <v>165</v>
      </c>
      <c r="C68" s="578"/>
      <c r="D68" s="3"/>
      <c r="E68" s="3"/>
    </row>
    <row r="69" spans="1:5" ht="33.75" customHeight="1">
      <c r="A69" s="304"/>
      <c r="B69" s="586" t="s">
        <v>166</v>
      </c>
      <c r="C69" s="578"/>
      <c r="D69" s="3"/>
      <c r="E69" s="3"/>
    </row>
    <row r="70" spans="1:5">
      <c r="A70" s="304"/>
      <c r="B70" s="303"/>
      <c r="C70" s="304"/>
      <c r="D70" s="3"/>
      <c r="E70" s="3"/>
    </row>
    <row r="71" spans="1:5" ht="13.5">
      <c r="A71" s="304"/>
      <c r="B71" s="582" t="s">
        <v>167</v>
      </c>
      <c r="C71" s="587"/>
      <c r="D71" s="3"/>
      <c r="E71" s="3"/>
    </row>
    <row r="72" spans="1:5" ht="33.75" customHeight="1">
      <c r="A72" s="304"/>
      <c r="B72" s="585" t="s">
        <v>168</v>
      </c>
      <c r="C72" s="578"/>
      <c r="D72" s="3"/>
      <c r="E72" s="3"/>
    </row>
    <row r="73" spans="1:5" ht="21.75" customHeight="1">
      <c r="A73" s="304"/>
      <c r="B73" s="588" t="s">
        <v>169</v>
      </c>
      <c r="C73" s="578"/>
      <c r="D73" s="3"/>
      <c r="E73" s="3"/>
    </row>
    <row r="74" spans="1:5" ht="25.5" customHeight="1">
      <c r="A74" s="304"/>
      <c r="B74" s="588" t="s">
        <v>170</v>
      </c>
      <c r="C74" s="578"/>
      <c r="D74" s="3"/>
      <c r="E74" s="3"/>
    </row>
    <row r="75" spans="1:5" ht="24.75" customHeight="1">
      <c r="A75" s="304"/>
      <c r="B75" s="585" t="s">
        <v>171</v>
      </c>
      <c r="C75" s="578"/>
      <c r="D75" s="3"/>
      <c r="E75" s="3"/>
    </row>
    <row r="76" spans="1:5" ht="36" customHeight="1">
      <c r="A76" s="304"/>
      <c r="B76" s="583" t="s">
        <v>172</v>
      </c>
      <c r="C76" s="578"/>
      <c r="D76" s="3"/>
      <c r="E76" s="3"/>
    </row>
    <row r="77" spans="1:5" ht="15.75">
      <c r="A77" s="304"/>
      <c r="B77" s="301"/>
      <c r="C77" s="304"/>
      <c r="D77" s="3"/>
      <c r="E77" s="3"/>
    </row>
    <row r="78" spans="1:5" ht="39.75" customHeight="1">
      <c r="A78" s="304"/>
      <c r="B78" s="582" t="s">
        <v>173</v>
      </c>
      <c r="C78" s="578"/>
      <c r="D78" s="3"/>
      <c r="E78" s="3"/>
    </row>
    <row r="79" spans="1:5" ht="20.25" customHeight="1">
      <c r="A79" s="304"/>
      <c r="B79" s="585" t="s">
        <v>174</v>
      </c>
      <c r="C79" s="578"/>
      <c r="D79" s="3"/>
      <c r="E79" s="3"/>
    </row>
    <row r="80" spans="1:5">
      <c r="A80" s="304"/>
      <c r="B80" s="304"/>
      <c r="C80" s="304"/>
      <c r="D80" s="3"/>
      <c r="E80" s="3"/>
    </row>
    <row r="81" spans="1:5" ht="13.5">
      <c r="A81" s="304"/>
      <c r="B81" s="585" t="s">
        <v>175</v>
      </c>
      <c r="C81" s="578"/>
      <c r="D81" s="3"/>
      <c r="E81" s="3"/>
    </row>
    <row r="82" spans="1:5" ht="13.5">
      <c r="A82" s="304"/>
      <c r="B82" s="585" t="s">
        <v>176</v>
      </c>
      <c r="C82" s="578"/>
      <c r="D82" s="3"/>
      <c r="E82" s="3"/>
    </row>
    <row r="83" spans="1:5" ht="13.5">
      <c r="A83" s="304"/>
      <c r="B83" s="585" t="s">
        <v>177</v>
      </c>
      <c r="C83" s="578"/>
      <c r="D83" s="3"/>
      <c r="E83" s="3"/>
    </row>
    <row r="84" spans="1:5" ht="13.5">
      <c r="A84" s="304"/>
      <c r="B84" s="585" t="s">
        <v>178</v>
      </c>
      <c r="C84" s="578"/>
      <c r="D84" s="3"/>
      <c r="E84" s="3"/>
    </row>
    <row r="85" spans="1:5" ht="13.5">
      <c r="A85" s="304"/>
      <c r="B85" s="585" t="s">
        <v>179</v>
      </c>
      <c r="C85" s="578"/>
      <c r="D85" s="3"/>
      <c r="E85" s="3"/>
    </row>
    <row r="86" spans="1:5" ht="13.5">
      <c r="A86" s="304"/>
      <c r="B86" s="585" t="s">
        <v>180</v>
      </c>
      <c r="C86" s="578"/>
      <c r="D86" s="3"/>
      <c r="E86" s="3"/>
    </row>
    <row r="87" spans="1:5" ht="13.5">
      <c r="A87" s="304"/>
      <c r="B87" s="585" t="s">
        <v>181</v>
      </c>
      <c r="C87" s="578"/>
      <c r="D87" s="3"/>
      <c r="E87" s="3"/>
    </row>
    <row r="88" spans="1:5" ht="13.5">
      <c r="A88" s="304"/>
      <c r="B88" s="585" t="s">
        <v>182</v>
      </c>
      <c r="C88" s="578"/>
      <c r="D88" s="3"/>
      <c r="E88" s="3"/>
    </row>
    <row r="89" spans="1:5" ht="34.5" customHeight="1">
      <c r="A89" s="304"/>
      <c r="B89" s="585" t="s">
        <v>183</v>
      </c>
      <c r="C89" s="578"/>
      <c r="D89" s="3"/>
      <c r="E89" s="3"/>
    </row>
    <row r="90" spans="1:5" ht="13.5">
      <c r="A90" s="304"/>
      <c r="B90" s="585" t="s">
        <v>184</v>
      </c>
      <c r="C90" s="578"/>
      <c r="D90" s="3"/>
      <c r="E90" s="3"/>
    </row>
    <row r="91" spans="1:5" ht="13.5">
      <c r="A91" s="304"/>
      <c r="B91" s="585" t="s">
        <v>185</v>
      </c>
      <c r="C91" s="578"/>
      <c r="D91" s="3"/>
      <c r="E91" s="3"/>
    </row>
    <row r="92" spans="1:5" ht="13.5">
      <c r="A92" s="304"/>
      <c r="B92" s="585" t="s">
        <v>186</v>
      </c>
      <c r="C92" s="578"/>
      <c r="D92" s="3"/>
      <c r="E92" s="3"/>
    </row>
    <row r="93" spans="1:5" ht="13.5">
      <c r="A93" s="304"/>
      <c r="B93" s="585" t="s">
        <v>187</v>
      </c>
      <c r="C93" s="578"/>
      <c r="D93" s="3"/>
      <c r="E93" s="3"/>
    </row>
    <row r="94" spans="1:5">
      <c r="A94" s="304"/>
      <c r="B94" s="304"/>
      <c r="C94" s="304"/>
      <c r="D94" s="3"/>
      <c r="E94" s="3"/>
    </row>
    <row r="95" spans="1:5" ht="21.75" customHeight="1">
      <c r="A95" s="304"/>
      <c r="B95" s="583" t="s">
        <v>188</v>
      </c>
      <c r="C95" s="578"/>
      <c r="D95" s="3"/>
      <c r="E95" s="3"/>
    </row>
    <row r="96" spans="1:5" ht="23.25" customHeight="1">
      <c r="A96" s="304"/>
      <c r="B96" s="586" t="s">
        <v>189</v>
      </c>
      <c r="C96" s="578"/>
      <c r="D96" s="3"/>
      <c r="E96" s="3"/>
    </row>
    <row r="97" spans="1:5">
      <c r="A97" s="304"/>
      <c r="B97" s="299"/>
      <c r="C97" s="304"/>
      <c r="D97" s="3"/>
      <c r="E97" s="3"/>
    </row>
    <row r="98" spans="1:5" ht="29.25" customHeight="1">
      <c r="A98" s="304"/>
      <c r="B98" s="582" t="s">
        <v>190</v>
      </c>
      <c r="C98" s="578"/>
      <c r="D98" s="3"/>
      <c r="E98" s="3"/>
    </row>
    <row r="99" spans="1:5" ht="24.75" customHeight="1">
      <c r="A99" s="304"/>
      <c r="B99" s="585" t="s">
        <v>191</v>
      </c>
      <c r="C99" s="578"/>
      <c r="D99" s="3"/>
      <c r="E99" s="3"/>
    </row>
    <row r="100" spans="1:5" ht="28.5" customHeight="1">
      <c r="A100" s="304"/>
      <c r="B100" s="585" t="s">
        <v>192</v>
      </c>
      <c r="C100" s="578"/>
      <c r="D100" s="3"/>
      <c r="E100" s="3"/>
    </row>
    <row r="101" spans="1:5" ht="23.25" customHeight="1">
      <c r="A101" s="304"/>
      <c r="B101" s="585" t="s">
        <v>193</v>
      </c>
      <c r="C101" s="578"/>
      <c r="D101" s="3"/>
      <c r="E101" s="3"/>
    </row>
    <row r="102" spans="1:5" ht="18" customHeight="1">
      <c r="A102" s="304"/>
      <c r="B102" s="585" t="s">
        <v>194</v>
      </c>
      <c r="C102" s="578"/>
      <c r="D102" s="3"/>
      <c r="E102" s="3"/>
    </row>
    <row r="103" spans="1:5" ht="21.75" customHeight="1">
      <c r="A103" s="304"/>
      <c r="B103" s="585" t="s">
        <v>195</v>
      </c>
      <c r="C103" s="578"/>
      <c r="D103" s="3"/>
      <c r="E103" s="3"/>
    </row>
    <row r="104" spans="1:5" ht="33" customHeight="1">
      <c r="A104" s="304"/>
      <c r="B104" s="585" t="s">
        <v>196</v>
      </c>
      <c r="C104" s="578"/>
      <c r="D104" s="3"/>
      <c r="E104" s="3"/>
    </row>
    <row r="105" spans="1:5" ht="25.5" customHeight="1">
      <c r="A105" s="304"/>
      <c r="B105" s="581" t="s">
        <v>197</v>
      </c>
      <c r="C105" s="578"/>
      <c r="D105" s="3"/>
      <c r="E105" s="3"/>
    </row>
    <row r="106" spans="1:5" ht="19.5" customHeight="1">
      <c r="A106" s="304"/>
      <c r="B106" s="586" t="s">
        <v>198</v>
      </c>
      <c r="C106" s="578"/>
      <c r="D106" s="3"/>
      <c r="E106" s="3"/>
    </row>
    <row r="107" spans="1:5" ht="21" customHeight="1">
      <c r="A107" s="304"/>
      <c r="B107" s="591" t="s">
        <v>199</v>
      </c>
      <c r="C107" s="578"/>
      <c r="D107" s="3"/>
      <c r="E107" s="3"/>
    </row>
    <row r="108" spans="1:5" ht="40.5" customHeight="1">
      <c r="A108" s="304"/>
      <c r="B108" s="581" t="s">
        <v>200</v>
      </c>
      <c r="C108" s="578"/>
      <c r="D108" s="3"/>
      <c r="E108" s="3"/>
    </row>
    <row r="109" spans="1:5" ht="15.75">
      <c r="A109" s="304"/>
      <c r="B109" s="301"/>
      <c r="C109" s="304"/>
      <c r="D109" s="3"/>
      <c r="E109" s="3"/>
    </row>
    <row r="110" spans="1:5" ht="42" customHeight="1">
      <c r="A110" s="304"/>
      <c r="B110" s="582" t="s">
        <v>201</v>
      </c>
      <c r="C110" s="578"/>
      <c r="D110" s="3"/>
      <c r="E110" s="3"/>
    </row>
    <row r="111" spans="1:5" ht="18" customHeight="1">
      <c r="A111" s="304"/>
      <c r="B111" s="581" t="s">
        <v>202</v>
      </c>
      <c r="C111" s="578"/>
      <c r="D111" s="3"/>
      <c r="E111" s="3"/>
    </row>
    <row r="112" spans="1:5">
      <c r="A112" s="304"/>
      <c r="B112" s="300"/>
      <c r="C112" s="304"/>
      <c r="D112" s="3"/>
      <c r="E112" s="3"/>
    </row>
    <row r="113" spans="1:5" ht="13.5">
      <c r="A113" s="304"/>
      <c r="B113" s="585" t="s">
        <v>203</v>
      </c>
      <c r="C113" s="578"/>
      <c r="D113" s="3"/>
      <c r="E113" s="3"/>
    </row>
    <row r="114" spans="1:5" ht="18" customHeight="1">
      <c r="A114" s="304"/>
      <c r="B114" s="585" t="s">
        <v>204</v>
      </c>
      <c r="C114" s="589"/>
      <c r="D114" s="3"/>
      <c r="E114" s="3"/>
    </row>
    <row r="115" spans="1:5" ht="26.25" customHeight="1">
      <c r="A115" s="304"/>
      <c r="B115" s="304"/>
      <c r="C115" s="304"/>
      <c r="D115" s="3"/>
      <c r="E115" s="3"/>
    </row>
    <row r="116" spans="1:5" ht="25.5" customHeight="1">
      <c r="A116" s="304"/>
      <c r="B116" s="585" t="s">
        <v>205</v>
      </c>
      <c r="C116" s="578"/>
      <c r="D116" s="3"/>
      <c r="E116" s="3"/>
    </row>
    <row r="117" spans="1:5" ht="24.75" customHeight="1">
      <c r="A117" s="304"/>
      <c r="B117" s="585" t="s">
        <v>206</v>
      </c>
      <c r="C117" s="578"/>
      <c r="D117" s="3"/>
      <c r="E117" s="3"/>
    </row>
    <row r="118" spans="1:5" ht="24" customHeight="1">
      <c r="A118" s="304"/>
      <c r="B118" s="585" t="s">
        <v>207</v>
      </c>
      <c r="C118" s="578"/>
      <c r="D118" s="3"/>
      <c r="E118" s="3"/>
    </row>
    <row r="119" spans="1:5" ht="15.75">
      <c r="A119" s="304"/>
      <c r="B119" s="306" t="s">
        <v>66</v>
      </c>
      <c r="C119" s="304"/>
      <c r="D119" s="3"/>
      <c r="E119" s="3"/>
    </row>
    <row r="120" spans="1:5" ht="15.75">
      <c r="A120" s="304"/>
      <c r="B120" s="306"/>
      <c r="C120" s="304"/>
      <c r="D120" s="3"/>
      <c r="E120" s="3"/>
    </row>
    <row r="121" spans="1:5" ht="34.5" customHeight="1">
      <c r="A121" s="304"/>
      <c r="B121" s="590" t="s">
        <v>208</v>
      </c>
      <c r="C121" s="578"/>
      <c r="D121" s="3"/>
      <c r="E121" s="3"/>
    </row>
    <row r="122" spans="1:5" ht="15.75">
      <c r="A122" s="304"/>
      <c r="B122" s="305"/>
      <c r="C122" s="304"/>
      <c r="D122" s="3"/>
      <c r="E122" s="3"/>
    </row>
    <row r="123" spans="1:5" ht="15.75">
      <c r="A123" s="304"/>
      <c r="B123" s="305"/>
      <c r="C123" s="304"/>
      <c r="D123" s="3"/>
      <c r="E123" s="3"/>
    </row>
    <row r="124" spans="1:5" ht="15.75">
      <c r="A124" s="304"/>
      <c r="B124" s="305" t="s">
        <v>209</v>
      </c>
      <c r="C124" s="304"/>
      <c r="D124" s="3"/>
      <c r="E124" s="3"/>
    </row>
    <row r="125" spans="1:5" ht="15.75">
      <c r="A125" s="304"/>
      <c r="B125" s="302" t="s">
        <v>210</v>
      </c>
      <c r="C125" s="302"/>
      <c r="D125" s="3"/>
      <c r="E125" s="3"/>
    </row>
    <row r="126" spans="1:5" ht="31.5">
      <c r="A126" s="304"/>
      <c r="B126" s="302" t="s">
        <v>211</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212</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2" t="s">
        <v>1</v>
      </c>
      <c r="E3" s="593"/>
      <c r="F3" s="593"/>
      <c r="G3" s="593"/>
      <c r="H3" s="593"/>
      <c r="I3" s="593"/>
      <c r="J3" s="593"/>
      <c r="K3" s="594"/>
      <c r="L3" s="94" t="s">
        <v>2</v>
      </c>
      <c r="M3" s="595" t="s">
        <v>3</v>
      </c>
      <c r="N3" s="810"/>
      <c r="O3" s="810"/>
      <c r="P3" s="810"/>
      <c r="Q3" s="810"/>
      <c r="R3" s="810"/>
      <c r="S3" s="810"/>
      <c r="T3" s="811"/>
      <c r="U3" s="95"/>
      <c r="V3" s="95"/>
      <c r="W3" s="95"/>
      <c r="X3" s="95"/>
      <c r="Y3" s="95"/>
      <c r="Z3" s="95"/>
      <c r="AA3" s="95"/>
      <c r="AB3" s="91"/>
      <c r="AC3" s="91"/>
    </row>
    <row r="4" spans="1:29" ht="18.75" thickBot="1">
      <c r="A4" s="93"/>
      <c r="B4" s="88"/>
      <c r="C4" s="88"/>
      <c r="D4" s="596" t="s">
        <v>213</v>
      </c>
      <c r="E4" s="597"/>
      <c r="F4" s="597"/>
      <c r="G4" s="597"/>
      <c r="H4" s="597"/>
      <c r="I4" s="597"/>
      <c r="J4" s="597"/>
      <c r="K4" s="598"/>
      <c r="L4" s="94" t="s">
        <v>2</v>
      </c>
      <c r="M4" s="596" t="s">
        <v>214</v>
      </c>
      <c r="N4" s="599"/>
      <c r="O4" s="599"/>
      <c r="P4" s="599"/>
      <c r="Q4" s="599"/>
      <c r="R4" s="599"/>
      <c r="S4" s="599"/>
      <c r="T4" s="600"/>
      <c r="U4" s="95"/>
      <c r="V4" s="95"/>
      <c r="W4" s="95"/>
      <c r="X4" s="95"/>
      <c r="Y4" s="95"/>
      <c r="Z4" s="95"/>
      <c r="AA4" s="95"/>
      <c r="AB4" s="91"/>
      <c r="AC4" s="91"/>
    </row>
    <row r="5" spans="1:29" ht="18.75" thickBot="1">
      <c r="A5" s="93"/>
      <c r="B5" s="88"/>
      <c r="C5" s="96" t="s">
        <v>6</v>
      </c>
      <c r="D5" s="601">
        <v>81</v>
      </c>
      <c r="E5" s="602"/>
      <c r="F5" s="602"/>
      <c r="G5" s="602"/>
      <c r="H5" s="602"/>
      <c r="I5" s="602"/>
      <c r="J5" s="602"/>
      <c r="K5" s="603"/>
      <c r="L5" s="94" t="s">
        <v>2</v>
      </c>
      <c r="M5" s="596">
        <v>85</v>
      </c>
      <c r="N5" s="599"/>
      <c r="O5" s="599"/>
      <c r="P5" s="599"/>
      <c r="Q5" s="599"/>
      <c r="R5" s="599"/>
      <c r="S5" s="599"/>
      <c r="T5" s="600"/>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04" t="s">
        <v>7</v>
      </c>
      <c r="C7" s="812"/>
      <c r="D7" s="605">
        <v>43</v>
      </c>
      <c r="E7" s="606"/>
      <c r="F7" s="606"/>
      <c r="G7" s="501"/>
      <c r="H7" s="501"/>
      <c r="I7" s="502"/>
      <c r="J7" s="88"/>
      <c r="K7" s="88"/>
      <c r="L7" s="88"/>
      <c r="M7" s="88"/>
      <c r="N7" s="90"/>
      <c r="O7" s="607" t="s">
        <v>8</v>
      </c>
      <c r="P7" s="608"/>
      <c r="Q7" s="608"/>
      <c r="R7" s="608"/>
      <c r="S7" s="608"/>
      <c r="T7" s="608"/>
      <c r="U7" s="608"/>
      <c r="V7" s="609"/>
      <c r="W7" s="99">
        <v>20</v>
      </c>
      <c r="X7" s="100">
        <v>20</v>
      </c>
      <c r="Y7" s="88"/>
      <c r="Z7" s="88"/>
      <c r="AA7" s="88"/>
      <c r="AB7" s="88"/>
      <c r="AC7" s="91"/>
    </row>
    <row r="8" spans="1:29" ht="18">
      <c r="A8" s="93"/>
      <c r="B8" s="610" t="s">
        <v>9</v>
      </c>
      <c r="C8" s="813"/>
      <c r="D8" s="611" t="s">
        <v>215</v>
      </c>
      <c r="E8" s="612"/>
      <c r="F8" s="612"/>
      <c r="G8" s="613"/>
      <c r="H8" s="613"/>
      <c r="I8" s="614"/>
      <c r="J8" s="88"/>
      <c r="K8" s="88"/>
      <c r="L8" s="91"/>
      <c r="M8" s="91"/>
      <c r="N8" s="91"/>
      <c r="O8" s="615" t="s">
        <v>11</v>
      </c>
      <c r="P8" s="616"/>
      <c r="Q8" s="616"/>
      <c r="R8" s="616"/>
      <c r="S8" s="616"/>
      <c r="T8" s="616"/>
      <c r="U8" s="616"/>
      <c r="V8" s="617"/>
      <c r="W8" s="101">
        <v>37</v>
      </c>
      <c r="X8" s="102">
        <v>39</v>
      </c>
      <c r="Y8" s="88"/>
      <c r="Z8" s="88"/>
      <c r="AA8" s="88"/>
      <c r="AB8" s="88"/>
      <c r="AC8" s="103"/>
    </row>
    <row r="9" spans="1:29" ht="18">
      <c r="A9" s="93"/>
      <c r="B9" s="610" t="s">
        <v>12</v>
      </c>
      <c r="C9" s="813"/>
      <c r="D9" s="618" t="s">
        <v>216</v>
      </c>
      <c r="E9" s="612"/>
      <c r="F9" s="612"/>
      <c r="G9" s="613"/>
      <c r="H9" s="613"/>
      <c r="I9" s="614"/>
      <c r="J9" s="88"/>
      <c r="K9" s="88"/>
      <c r="L9" s="91"/>
      <c r="M9" s="91"/>
      <c r="N9" s="91"/>
      <c r="O9" s="615" t="s">
        <v>14</v>
      </c>
      <c r="P9" s="616"/>
      <c r="Q9" s="616"/>
      <c r="R9" s="616"/>
      <c r="S9" s="616"/>
      <c r="T9" s="616"/>
      <c r="U9" s="616"/>
      <c r="V9" s="617"/>
      <c r="W9" s="101">
        <v>57</v>
      </c>
      <c r="X9" s="102">
        <v>61</v>
      </c>
      <c r="Y9" s="88"/>
      <c r="Z9" s="88"/>
      <c r="AA9" s="88"/>
      <c r="AB9" s="88"/>
      <c r="AC9" s="103"/>
    </row>
    <row r="10" spans="1:29" ht="18">
      <c r="A10" s="93"/>
      <c r="B10" s="625" t="s">
        <v>15</v>
      </c>
      <c r="C10" s="814"/>
      <c r="D10" s="626" t="s">
        <v>217</v>
      </c>
      <c r="E10" s="627"/>
      <c r="F10" s="627"/>
      <c r="G10" s="627"/>
      <c r="H10" s="627"/>
      <c r="I10" s="628"/>
      <c r="J10" s="91"/>
      <c r="K10" s="88"/>
      <c r="L10" s="91"/>
      <c r="M10" s="91"/>
      <c r="N10" s="91"/>
      <c r="O10" s="615" t="s">
        <v>17</v>
      </c>
      <c r="P10" s="616"/>
      <c r="Q10" s="616"/>
      <c r="R10" s="616"/>
      <c r="S10" s="616"/>
      <c r="T10" s="616"/>
      <c r="U10" s="616"/>
      <c r="V10" s="617"/>
      <c r="W10" s="101">
        <v>81</v>
      </c>
      <c r="X10" s="102">
        <v>85</v>
      </c>
      <c r="Y10" s="88"/>
      <c r="Z10" s="88"/>
      <c r="AA10" s="88"/>
      <c r="AB10" s="88"/>
      <c r="AC10" s="103"/>
    </row>
    <row r="11" spans="1:29" ht="18.75" thickBot="1">
      <c r="A11" s="93"/>
      <c r="B11" s="629" t="s">
        <v>18</v>
      </c>
      <c r="C11" s="815"/>
      <c r="D11" s="630" t="s">
        <v>213</v>
      </c>
      <c r="E11" s="631"/>
      <c r="F11" s="631"/>
      <c r="G11" s="631"/>
      <c r="H11" s="631"/>
      <c r="I11" s="632"/>
      <c r="J11" s="91"/>
      <c r="K11" s="88"/>
      <c r="L11" s="105"/>
      <c r="M11" s="91"/>
      <c r="N11" s="91"/>
      <c r="O11" s="633" t="s">
        <v>20</v>
      </c>
      <c r="P11" s="634"/>
      <c r="Q11" s="634"/>
      <c r="R11" s="634"/>
      <c r="S11" s="634"/>
      <c r="T11" s="634"/>
      <c r="U11" s="634"/>
      <c r="V11" s="635"/>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55" t="s">
        <v>23</v>
      </c>
      <c r="B13" s="619" t="s">
        <v>24</v>
      </c>
      <c r="C13" s="622" t="s">
        <v>25</v>
      </c>
      <c r="D13" s="571" t="s">
        <v>26</v>
      </c>
      <c r="E13" s="570" t="s">
        <v>27</v>
      </c>
      <c r="F13" s="599"/>
      <c r="G13" s="599"/>
      <c r="H13" s="599"/>
      <c r="I13" s="599"/>
      <c r="J13" s="599"/>
      <c r="K13" s="599"/>
      <c r="L13" s="599"/>
      <c r="M13" s="599"/>
      <c r="N13" s="599"/>
      <c r="O13" s="599"/>
      <c r="P13" s="599"/>
      <c r="Q13" s="599"/>
      <c r="R13" s="599"/>
      <c r="S13" s="600"/>
      <c r="T13" s="493" t="s">
        <v>28</v>
      </c>
      <c r="U13" s="494"/>
      <c r="V13" s="494"/>
      <c r="W13" s="494"/>
      <c r="X13" s="494"/>
      <c r="Y13" s="494"/>
      <c r="Z13" s="495"/>
      <c r="AA13" s="570" t="s">
        <v>29</v>
      </c>
      <c r="AB13" s="495"/>
      <c r="AC13" s="19"/>
    </row>
    <row r="14" spans="1:29">
      <c r="A14" s="556"/>
      <c r="B14" s="620"/>
      <c r="C14" s="623"/>
      <c r="D14" s="572"/>
      <c r="E14" s="564" t="s">
        <v>30</v>
      </c>
      <c r="F14" s="565"/>
      <c r="G14" s="566"/>
      <c r="H14" s="564" t="s">
        <v>31</v>
      </c>
      <c r="I14" s="565"/>
      <c r="J14" s="566"/>
      <c r="K14" s="564" t="s">
        <v>32</v>
      </c>
      <c r="L14" s="565"/>
      <c r="M14" s="566"/>
      <c r="N14" s="564" t="s">
        <v>33</v>
      </c>
      <c r="O14" s="565"/>
      <c r="P14" s="574"/>
      <c r="Q14" s="567" t="s">
        <v>34</v>
      </c>
      <c r="R14" s="568"/>
      <c r="S14" s="569"/>
      <c r="T14" s="537" t="s">
        <v>35</v>
      </c>
      <c r="U14" s="535" t="s">
        <v>36</v>
      </c>
      <c r="V14" s="539" t="s">
        <v>37</v>
      </c>
      <c r="W14" s="539" t="s">
        <v>38</v>
      </c>
      <c r="X14" s="539" t="s">
        <v>39</v>
      </c>
      <c r="Y14" s="539" t="s">
        <v>40</v>
      </c>
      <c r="Z14" s="541" t="s">
        <v>41</v>
      </c>
      <c r="AA14" s="535" t="s">
        <v>42</v>
      </c>
      <c r="AB14" s="541" t="s">
        <v>43</v>
      </c>
      <c r="AC14" s="541" t="s">
        <v>44</v>
      </c>
    </row>
    <row r="15" spans="1:29" ht="13.5" thickBot="1">
      <c r="A15" s="557"/>
      <c r="B15" s="621"/>
      <c r="C15" s="624"/>
      <c r="D15" s="573"/>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6"/>
      <c r="U15" s="536"/>
      <c r="V15" s="540"/>
      <c r="W15" s="540"/>
      <c r="X15" s="540"/>
      <c r="Y15" s="540"/>
      <c r="Z15" s="542"/>
      <c r="AA15" s="536"/>
      <c r="AB15" s="542"/>
      <c r="AC15" s="637"/>
    </row>
    <row r="16" spans="1:29">
      <c r="A16" s="111">
        <v>5</v>
      </c>
      <c r="B16" s="112" t="s">
        <v>52</v>
      </c>
      <c r="C16" s="113" t="s">
        <v>218</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50</v>
      </c>
      <c r="C17" s="123" t="s">
        <v>219</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220</v>
      </c>
      <c r="C18" s="113" t="s">
        <v>221</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60</v>
      </c>
      <c r="C19" s="123" t="s">
        <v>222</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60</v>
      </c>
      <c r="C20" s="137" t="s">
        <v>223</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220</v>
      </c>
      <c r="C21" s="123" t="s">
        <v>224</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52</v>
      </c>
      <c r="C22" s="113" t="s">
        <v>225</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226</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220</v>
      </c>
      <c r="C24" s="113" t="s">
        <v>227</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496" t="s">
        <v>65</v>
      </c>
      <c r="B31" s="497"/>
      <c r="C31" s="498"/>
      <c r="D31" s="64" t="s">
        <v>66</v>
      </c>
      <c r="E31" s="72" t="s">
        <v>66</v>
      </c>
      <c r="F31" s="73" t="s">
        <v>66</v>
      </c>
      <c r="G31" s="74"/>
      <c r="H31" s="26" t="s">
        <v>66</v>
      </c>
      <c r="I31" s="27" t="s">
        <v>66</v>
      </c>
      <c r="J31" s="74"/>
      <c r="K31" s="75" t="s">
        <v>66</v>
      </c>
      <c r="L31" s="76" t="s">
        <v>66</v>
      </c>
      <c r="M31" s="77"/>
      <c r="N31" s="75" t="s">
        <v>66</v>
      </c>
      <c r="O31" s="76" t="s">
        <v>66</v>
      </c>
      <c r="P31" s="80"/>
      <c r="Q31" s="83" t="s">
        <v>66</v>
      </c>
      <c r="R31" s="84"/>
      <c r="S31" s="77"/>
      <c r="T31" s="65"/>
      <c r="U31" s="157"/>
      <c r="V31" s="157"/>
      <c r="W31" s="157"/>
      <c r="X31" s="158"/>
      <c r="Y31" s="67" t="s">
        <v>66</v>
      </c>
      <c r="Z31" s="68" t="s">
        <v>66</v>
      </c>
      <c r="AA31" s="159"/>
      <c r="AB31" s="160"/>
      <c r="AC31" s="329"/>
    </row>
    <row r="32" spans="1:29" ht="16.5" thickBot="1">
      <c r="A32" s="552" t="s">
        <v>67</v>
      </c>
      <c r="B32" s="553"/>
      <c r="C32" s="554"/>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89</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2" t="s">
        <v>1</v>
      </c>
      <c r="E37" s="593"/>
      <c r="F37" s="593"/>
      <c r="G37" s="593"/>
      <c r="H37" s="593"/>
      <c r="I37" s="593"/>
      <c r="J37" s="593"/>
      <c r="K37" s="594"/>
      <c r="L37" s="94" t="s">
        <v>2</v>
      </c>
      <c r="M37" s="59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38" t="str">
        <f>D4</f>
        <v>ŠKP Banská Bystrica</v>
      </c>
      <c r="E38" s="639"/>
      <c r="F38" s="639"/>
      <c r="G38" s="639"/>
      <c r="H38" s="639"/>
      <c r="I38" s="639"/>
      <c r="J38" s="639"/>
      <c r="K38" s="640"/>
      <c r="L38" s="94" t="s">
        <v>2</v>
      </c>
      <c r="M38" s="638" t="str">
        <f>M4</f>
        <v>Názov družstva hostia</v>
      </c>
      <c r="N38" s="641"/>
      <c r="O38" s="641"/>
      <c r="P38" s="641"/>
      <c r="Q38" s="641"/>
      <c r="R38" s="641"/>
      <c r="S38" s="641"/>
      <c r="T38" s="642"/>
      <c r="U38" s="95"/>
      <c r="V38" s="95"/>
      <c r="W38" s="95"/>
      <c r="X38" s="95"/>
      <c r="Y38" s="95"/>
      <c r="Z38" s="95"/>
      <c r="AA38" s="95"/>
      <c r="AB38" s="91"/>
      <c r="AC38" s="91"/>
    </row>
    <row r="39" spans="1:29" ht="18.75" thickBot="1">
      <c r="A39" s="93"/>
      <c r="B39" s="88"/>
      <c r="C39" s="165" t="s">
        <v>6</v>
      </c>
      <c r="D39" s="643">
        <f>D5</f>
        <v>81</v>
      </c>
      <c r="E39" s="644"/>
      <c r="F39" s="644"/>
      <c r="G39" s="644"/>
      <c r="H39" s="644"/>
      <c r="I39" s="644"/>
      <c r="J39" s="644"/>
      <c r="K39" s="645"/>
      <c r="L39" s="94" t="s">
        <v>2</v>
      </c>
      <c r="M39" s="638">
        <f>M5</f>
        <v>85</v>
      </c>
      <c r="N39" s="641"/>
      <c r="O39" s="641"/>
      <c r="P39" s="641"/>
      <c r="Q39" s="641"/>
      <c r="R39" s="641"/>
      <c r="S39" s="641"/>
      <c r="T39" s="642"/>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04" t="s">
        <v>7</v>
      </c>
      <c r="C41" s="812"/>
      <c r="D41" s="648">
        <f>D7</f>
        <v>43</v>
      </c>
      <c r="E41" s="649"/>
      <c r="F41" s="649"/>
      <c r="G41" s="650"/>
      <c r="H41" s="650"/>
      <c r="I41" s="651"/>
      <c r="J41" s="88"/>
      <c r="K41" s="88"/>
      <c r="L41" s="88"/>
      <c r="M41" s="652" t="s">
        <v>15</v>
      </c>
      <c r="N41" s="816"/>
      <c r="O41" s="816"/>
      <c r="P41" s="816"/>
      <c r="Q41" s="816"/>
      <c r="R41" s="817"/>
      <c r="S41" s="653" t="str">
        <f>D10</f>
        <v>Settey</v>
      </c>
      <c r="T41" s="818"/>
      <c r="U41" s="818"/>
      <c r="V41" s="818"/>
      <c r="W41" s="818"/>
      <c r="X41" s="818"/>
      <c r="Y41" s="818"/>
      <c r="Z41" s="818"/>
      <c r="AA41" s="818"/>
      <c r="AB41" s="819"/>
      <c r="AC41" s="91"/>
    </row>
    <row r="42" spans="1:29" ht="18.75" thickBot="1">
      <c r="A42" s="93"/>
      <c r="B42" s="629" t="s">
        <v>9</v>
      </c>
      <c r="C42" s="815"/>
      <c r="D42" s="659" t="str">
        <f>D8</f>
        <v>30.10.2011</v>
      </c>
      <c r="E42" s="660"/>
      <c r="F42" s="660"/>
      <c r="G42" s="661"/>
      <c r="H42" s="661"/>
      <c r="I42" s="662"/>
      <c r="J42" s="88"/>
      <c r="K42" s="88"/>
      <c r="L42" s="91"/>
      <c r="M42" s="646" t="s">
        <v>18</v>
      </c>
      <c r="N42" s="820"/>
      <c r="O42" s="820"/>
      <c r="P42" s="820"/>
      <c r="Q42" s="820"/>
      <c r="R42" s="821"/>
      <c r="S42" s="647"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87" t="s">
        <v>90</v>
      </c>
      <c r="D44" s="488"/>
      <c r="E44" s="488"/>
      <c r="F44" s="488" t="s">
        <v>91</v>
      </c>
      <c r="G44" s="488"/>
      <c r="H44" s="654"/>
      <c r="I44" s="95"/>
      <c r="J44" s="95"/>
      <c r="K44" s="31" t="s">
        <v>92</v>
      </c>
      <c r="L44" s="166"/>
      <c r="M44" s="166"/>
      <c r="N44" s="166"/>
      <c r="O44" s="166"/>
      <c r="P44" s="166"/>
      <c r="Q44" s="166"/>
      <c r="R44" s="166"/>
      <c r="S44" s="166"/>
      <c r="T44" s="166"/>
      <c r="U44" s="166"/>
      <c r="V44" s="166"/>
      <c r="W44" s="166"/>
      <c r="X44" s="166"/>
      <c r="Y44" s="166"/>
      <c r="Z44" s="166"/>
      <c r="AA44" s="166"/>
      <c r="AB44" s="166"/>
      <c r="AC44" s="167"/>
    </row>
    <row r="45" spans="1:29">
      <c r="A45" s="95"/>
      <c r="B45" s="95"/>
      <c r="C45" s="655" t="s">
        <v>228</v>
      </c>
      <c r="D45" s="656"/>
      <c r="E45" s="656"/>
      <c r="F45" s="657">
        <v>10</v>
      </c>
      <c r="G45" s="657"/>
      <c r="H45" s="658"/>
      <c r="I45" s="95"/>
      <c r="J45" s="95"/>
      <c r="K45" s="34" t="s">
        <v>94</v>
      </c>
      <c r="L45" s="91"/>
      <c r="M45" s="91"/>
      <c r="N45" s="91"/>
      <c r="O45" s="91"/>
      <c r="P45" s="91"/>
      <c r="Q45" s="91"/>
      <c r="R45" s="91"/>
      <c r="S45" s="91"/>
      <c r="T45" s="91"/>
      <c r="U45" s="91"/>
      <c r="V45" s="91"/>
      <c r="W45" s="91"/>
      <c r="X45" s="91"/>
      <c r="Y45" s="91"/>
      <c r="Z45" s="91"/>
      <c r="AA45" s="91"/>
      <c r="AB45" s="91"/>
      <c r="AC45" s="168"/>
    </row>
    <row r="46" spans="1:29">
      <c r="A46" s="95"/>
      <c r="B46" s="95"/>
      <c r="C46" s="655" t="s">
        <v>229</v>
      </c>
      <c r="D46" s="656"/>
      <c r="E46" s="656"/>
      <c r="F46" s="657">
        <v>10</v>
      </c>
      <c r="G46" s="657"/>
      <c r="H46" s="658"/>
      <c r="I46" s="95"/>
      <c r="J46" s="95"/>
      <c r="K46" s="34" t="s">
        <v>96</v>
      </c>
      <c r="L46" s="91"/>
      <c r="M46" s="91"/>
      <c r="N46" s="91"/>
      <c r="O46" s="91"/>
      <c r="P46" s="91"/>
      <c r="Q46" s="91"/>
      <c r="R46" s="91"/>
      <c r="S46" s="91"/>
      <c r="T46" s="91"/>
      <c r="U46" s="91"/>
      <c r="V46" s="91"/>
      <c r="W46" s="91"/>
      <c r="X46" s="91"/>
      <c r="Y46" s="91"/>
      <c r="Z46" s="91"/>
      <c r="AA46" s="91"/>
      <c r="AB46" s="91"/>
      <c r="AC46" s="168"/>
    </row>
    <row r="47" spans="1:29" ht="13.5" thickBot="1">
      <c r="A47" s="95"/>
      <c r="B47" s="95"/>
      <c r="C47" s="672" t="s">
        <v>230</v>
      </c>
      <c r="D47" s="673"/>
      <c r="E47" s="673"/>
      <c r="F47" s="674">
        <v>10</v>
      </c>
      <c r="G47" s="674"/>
      <c r="H47" s="675"/>
      <c r="I47" s="95"/>
      <c r="J47" s="95"/>
      <c r="K47" s="36" t="s">
        <v>97</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98</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3" t="s">
        <v>231</v>
      </c>
      <c r="D51" s="664"/>
      <c r="E51" s="664"/>
      <c r="F51" s="664"/>
      <c r="G51" s="664"/>
      <c r="H51" s="664"/>
      <c r="I51" s="664"/>
      <c r="J51" s="664"/>
      <c r="K51" s="664"/>
      <c r="L51" s="664"/>
      <c r="M51" s="664"/>
      <c r="N51" s="664"/>
      <c r="O51" s="664"/>
      <c r="P51" s="664"/>
      <c r="Q51" s="664"/>
      <c r="R51" s="664"/>
      <c r="S51" s="664"/>
      <c r="T51" s="664"/>
      <c r="U51" s="664"/>
      <c r="V51" s="664"/>
      <c r="W51" s="664"/>
      <c r="X51" s="664"/>
      <c r="Y51" s="664"/>
      <c r="Z51" s="664"/>
      <c r="AA51" s="664"/>
      <c r="AB51" s="664"/>
      <c r="AC51" s="665"/>
    </row>
    <row r="52" spans="1:29">
      <c r="A52" s="95"/>
      <c r="B52" s="95"/>
      <c r="C52" s="666"/>
      <c r="D52" s="667"/>
      <c r="E52" s="667"/>
      <c r="F52" s="667"/>
      <c r="G52" s="667"/>
      <c r="H52" s="667"/>
      <c r="I52" s="667"/>
      <c r="J52" s="667"/>
      <c r="K52" s="667"/>
      <c r="L52" s="667"/>
      <c r="M52" s="667"/>
      <c r="N52" s="667"/>
      <c r="O52" s="667"/>
      <c r="P52" s="667"/>
      <c r="Q52" s="667"/>
      <c r="R52" s="667"/>
      <c r="S52" s="667"/>
      <c r="T52" s="667"/>
      <c r="U52" s="667"/>
      <c r="V52" s="667"/>
      <c r="W52" s="667"/>
      <c r="X52" s="667"/>
      <c r="Y52" s="667"/>
      <c r="Z52" s="667"/>
      <c r="AA52" s="667"/>
      <c r="AB52" s="667"/>
      <c r="AC52" s="668"/>
    </row>
    <row r="53" spans="1:29">
      <c r="A53" s="95"/>
      <c r="B53" s="95"/>
      <c r="C53" s="666"/>
      <c r="D53" s="667"/>
      <c r="E53" s="667"/>
      <c r="F53" s="667"/>
      <c r="G53" s="667"/>
      <c r="H53" s="667"/>
      <c r="I53" s="667"/>
      <c r="J53" s="667"/>
      <c r="K53" s="667"/>
      <c r="L53" s="667"/>
      <c r="M53" s="667"/>
      <c r="N53" s="667"/>
      <c r="O53" s="667"/>
      <c r="P53" s="667"/>
      <c r="Q53" s="667"/>
      <c r="R53" s="667"/>
      <c r="S53" s="667"/>
      <c r="T53" s="667"/>
      <c r="U53" s="667"/>
      <c r="V53" s="667"/>
      <c r="W53" s="667"/>
      <c r="X53" s="667"/>
      <c r="Y53" s="667"/>
      <c r="Z53" s="667"/>
      <c r="AA53" s="667"/>
      <c r="AB53" s="667"/>
      <c r="AC53" s="668"/>
    </row>
    <row r="54" spans="1:29">
      <c r="A54" s="95"/>
      <c r="B54" s="95"/>
      <c r="C54" s="666"/>
      <c r="D54" s="667"/>
      <c r="E54" s="667"/>
      <c r="F54" s="667"/>
      <c r="G54" s="667"/>
      <c r="H54" s="667"/>
      <c r="I54" s="667"/>
      <c r="J54" s="667"/>
      <c r="K54" s="667"/>
      <c r="L54" s="667"/>
      <c r="M54" s="667"/>
      <c r="N54" s="667"/>
      <c r="O54" s="667"/>
      <c r="P54" s="667"/>
      <c r="Q54" s="667"/>
      <c r="R54" s="667"/>
      <c r="S54" s="667"/>
      <c r="T54" s="667"/>
      <c r="U54" s="667"/>
      <c r="V54" s="667"/>
      <c r="W54" s="667"/>
      <c r="X54" s="667"/>
      <c r="Y54" s="667"/>
      <c r="Z54" s="667"/>
      <c r="AA54" s="667"/>
      <c r="AB54" s="667"/>
      <c r="AC54" s="668"/>
    </row>
    <row r="55" spans="1:29">
      <c r="A55" s="95"/>
      <c r="B55" s="95"/>
      <c r="C55" s="666"/>
      <c r="D55" s="667"/>
      <c r="E55" s="667"/>
      <c r="F55" s="667"/>
      <c r="G55" s="667"/>
      <c r="H55" s="667"/>
      <c r="I55" s="667"/>
      <c r="J55" s="667"/>
      <c r="K55" s="667"/>
      <c r="L55" s="667"/>
      <c r="M55" s="667"/>
      <c r="N55" s="667"/>
      <c r="O55" s="667"/>
      <c r="P55" s="667"/>
      <c r="Q55" s="667"/>
      <c r="R55" s="667"/>
      <c r="S55" s="667"/>
      <c r="T55" s="667"/>
      <c r="U55" s="667"/>
      <c r="V55" s="667"/>
      <c r="W55" s="667"/>
      <c r="X55" s="667"/>
      <c r="Y55" s="667"/>
      <c r="Z55" s="667"/>
      <c r="AA55" s="667"/>
      <c r="AB55" s="667"/>
      <c r="AC55" s="668"/>
    </row>
    <row r="56" spans="1:29">
      <c r="A56" s="95"/>
      <c r="B56" s="95"/>
      <c r="C56" s="666"/>
      <c r="D56" s="667"/>
      <c r="E56" s="667"/>
      <c r="F56" s="667"/>
      <c r="G56" s="667"/>
      <c r="H56" s="667"/>
      <c r="I56" s="667"/>
      <c r="J56" s="667"/>
      <c r="K56" s="667"/>
      <c r="L56" s="667"/>
      <c r="M56" s="667"/>
      <c r="N56" s="667"/>
      <c r="O56" s="667"/>
      <c r="P56" s="667"/>
      <c r="Q56" s="667"/>
      <c r="R56" s="667"/>
      <c r="S56" s="667"/>
      <c r="T56" s="667"/>
      <c r="U56" s="667"/>
      <c r="V56" s="667"/>
      <c r="W56" s="667"/>
      <c r="X56" s="667"/>
      <c r="Y56" s="667"/>
      <c r="Z56" s="667"/>
      <c r="AA56" s="667"/>
      <c r="AB56" s="667"/>
      <c r="AC56" s="668"/>
    </row>
    <row r="57" spans="1:29">
      <c r="A57" s="95"/>
      <c r="B57" s="95"/>
      <c r="C57" s="666"/>
      <c r="D57" s="667"/>
      <c r="E57" s="667"/>
      <c r="F57" s="667"/>
      <c r="G57" s="667"/>
      <c r="H57" s="667"/>
      <c r="I57" s="667"/>
      <c r="J57" s="667"/>
      <c r="K57" s="667"/>
      <c r="L57" s="667"/>
      <c r="M57" s="667"/>
      <c r="N57" s="667"/>
      <c r="O57" s="667"/>
      <c r="P57" s="667"/>
      <c r="Q57" s="667"/>
      <c r="R57" s="667"/>
      <c r="S57" s="667"/>
      <c r="T57" s="667"/>
      <c r="U57" s="667"/>
      <c r="V57" s="667"/>
      <c r="W57" s="667"/>
      <c r="X57" s="667"/>
      <c r="Y57" s="667"/>
      <c r="Z57" s="667"/>
      <c r="AA57" s="667"/>
      <c r="AB57" s="667"/>
      <c r="AC57" s="668"/>
    </row>
    <row r="58" spans="1:29">
      <c r="A58" s="95"/>
      <c r="B58" s="95"/>
      <c r="C58" s="666"/>
      <c r="D58" s="667"/>
      <c r="E58" s="667"/>
      <c r="F58" s="667"/>
      <c r="G58" s="667"/>
      <c r="H58" s="667"/>
      <c r="I58" s="667"/>
      <c r="J58" s="667"/>
      <c r="K58" s="667"/>
      <c r="L58" s="667"/>
      <c r="M58" s="667"/>
      <c r="N58" s="667"/>
      <c r="O58" s="667"/>
      <c r="P58" s="667"/>
      <c r="Q58" s="667"/>
      <c r="R58" s="667"/>
      <c r="S58" s="667"/>
      <c r="T58" s="667"/>
      <c r="U58" s="667"/>
      <c r="V58" s="667"/>
      <c r="W58" s="667"/>
      <c r="X58" s="667"/>
      <c r="Y58" s="667"/>
      <c r="Z58" s="667"/>
      <c r="AA58" s="667"/>
      <c r="AB58" s="667"/>
      <c r="AC58" s="668"/>
    </row>
    <row r="59" spans="1:29">
      <c r="A59" s="95"/>
      <c r="B59" s="95"/>
      <c r="C59" s="666"/>
      <c r="D59" s="667"/>
      <c r="E59" s="667"/>
      <c r="F59" s="667"/>
      <c r="G59" s="667"/>
      <c r="H59" s="667"/>
      <c r="I59" s="667"/>
      <c r="J59" s="667"/>
      <c r="K59" s="667"/>
      <c r="L59" s="667"/>
      <c r="M59" s="667"/>
      <c r="N59" s="667"/>
      <c r="O59" s="667"/>
      <c r="P59" s="667"/>
      <c r="Q59" s="667"/>
      <c r="R59" s="667"/>
      <c r="S59" s="667"/>
      <c r="T59" s="667"/>
      <c r="U59" s="667"/>
      <c r="V59" s="667"/>
      <c r="W59" s="667"/>
      <c r="X59" s="667"/>
      <c r="Y59" s="667"/>
      <c r="Z59" s="667"/>
      <c r="AA59" s="667"/>
      <c r="AB59" s="667"/>
      <c r="AC59" s="668"/>
    </row>
    <row r="60" spans="1:29">
      <c r="A60" s="95"/>
      <c r="B60" s="95"/>
      <c r="C60" s="666"/>
      <c r="D60" s="667"/>
      <c r="E60" s="667"/>
      <c r="F60" s="667"/>
      <c r="G60" s="667"/>
      <c r="H60" s="667"/>
      <c r="I60" s="667"/>
      <c r="J60" s="667"/>
      <c r="K60" s="667"/>
      <c r="L60" s="667"/>
      <c r="M60" s="667"/>
      <c r="N60" s="667"/>
      <c r="O60" s="667"/>
      <c r="P60" s="667"/>
      <c r="Q60" s="667"/>
      <c r="R60" s="667"/>
      <c r="S60" s="667"/>
      <c r="T60" s="667"/>
      <c r="U60" s="667"/>
      <c r="V60" s="667"/>
      <c r="W60" s="667"/>
      <c r="X60" s="667"/>
      <c r="Y60" s="667"/>
      <c r="Z60" s="667"/>
      <c r="AA60" s="667"/>
      <c r="AB60" s="667"/>
      <c r="AC60" s="668"/>
    </row>
    <row r="61" spans="1:29">
      <c r="A61" s="95"/>
      <c r="B61" s="95"/>
      <c r="C61" s="666"/>
      <c r="D61" s="667"/>
      <c r="E61" s="667"/>
      <c r="F61" s="667"/>
      <c r="G61" s="667"/>
      <c r="H61" s="667"/>
      <c r="I61" s="667"/>
      <c r="J61" s="667"/>
      <c r="K61" s="667"/>
      <c r="L61" s="667"/>
      <c r="M61" s="667"/>
      <c r="N61" s="667"/>
      <c r="O61" s="667"/>
      <c r="P61" s="667"/>
      <c r="Q61" s="667"/>
      <c r="R61" s="667"/>
      <c r="S61" s="667"/>
      <c r="T61" s="667"/>
      <c r="U61" s="667"/>
      <c r="V61" s="667"/>
      <c r="W61" s="667"/>
      <c r="X61" s="667"/>
      <c r="Y61" s="667"/>
      <c r="Z61" s="667"/>
      <c r="AA61" s="667"/>
      <c r="AB61" s="667"/>
      <c r="AC61" s="668"/>
    </row>
    <row r="62" spans="1:29">
      <c r="A62" s="95"/>
      <c r="B62" s="95"/>
      <c r="C62" s="666"/>
      <c r="D62" s="667"/>
      <c r="E62" s="667"/>
      <c r="F62" s="667"/>
      <c r="G62" s="667"/>
      <c r="H62" s="667"/>
      <c r="I62" s="667"/>
      <c r="J62" s="667"/>
      <c r="K62" s="667"/>
      <c r="L62" s="667"/>
      <c r="M62" s="667"/>
      <c r="N62" s="667"/>
      <c r="O62" s="667"/>
      <c r="P62" s="667"/>
      <c r="Q62" s="667"/>
      <c r="R62" s="667"/>
      <c r="S62" s="667"/>
      <c r="T62" s="667"/>
      <c r="U62" s="667"/>
      <c r="V62" s="667"/>
      <c r="W62" s="667"/>
      <c r="X62" s="667"/>
      <c r="Y62" s="667"/>
      <c r="Z62" s="667"/>
      <c r="AA62" s="667"/>
      <c r="AB62" s="667"/>
      <c r="AC62" s="668"/>
    </row>
    <row r="63" spans="1:29">
      <c r="A63" s="95"/>
      <c r="B63" s="95"/>
      <c r="C63" s="666"/>
      <c r="D63" s="667"/>
      <c r="E63" s="667"/>
      <c r="F63" s="667"/>
      <c r="G63" s="667"/>
      <c r="H63" s="667"/>
      <c r="I63" s="667"/>
      <c r="J63" s="667"/>
      <c r="K63" s="667"/>
      <c r="L63" s="667"/>
      <c r="M63" s="667"/>
      <c r="N63" s="667"/>
      <c r="O63" s="667"/>
      <c r="P63" s="667"/>
      <c r="Q63" s="667"/>
      <c r="R63" s="667"/>
      <c r="S63" s="667"/>
      <c r="T63" s="667"/>
      <c r="U63" s="667"/>
      <c r="V63" s="667"/>
      <c r="W63" s="667"/>
      <c r="X63" s="667"/>
      <c r="Y63" s="667"/>
      <c r="Z63" s="667"/>
      <c r="AA63" s="667"/>
      <c r="AB63" s="667"/>
      <c r="AC63" s="668"/>
    </row>
    <row r="64" spans="1:29">
      <c r="A64" s="95"/>
      <c r="B64" s="95"/>
      <c r="C64" s="666"/>
      <c r="D64" s="667"/>
      <c r="E64" s="667"/>
      <c r="F64" s="667"/>
      <c r="G64" s="667"/>
      <c r="H64" s="667"/>
      <c r="I64" s="667"/>
      <c r="J64" s="667"/>
      <c r="K64" s="667"/>
      <c r="L64" s="667"/>
      <c r="M64" s="667"/>
      <c r="N64" s="667"/>
      <c r="O64" s="667"/>
      <c r="P64" s="667"/>
      <c r="Q64" s="667"/>
      <c r="R64" s="667"/>
      <c r="S64" s="667"/>
      <c r="T64" s="667"/>
      <c r="U64" s="667"/>
      <c r="V64" s="667"/>
      <c r="W64" s="667"/>
      <c r="X64" s="667"/>
      <c r="Y64" s="667"/>
      <c r="Z64" s="667"/>
      <c r="AA64" s="667"/>
      <c r="AB64" s="667"/>
      <c r="AC64" s="668"/>
    </row>
    <row r="65" spans="1:29">
      <c r="A65" s="95"/>
      <c r="B65" s="95"/>
      <c r="C65" s="666"/>
      <c r="D65" s="667"/>
      <c r="E65" s="667"/>
      <c r="F65" s="667"/>
      <c r="G65" s="667"/>
      <c r="H65" s="667"/>
      <c r="I65" s="667"/>
      <c r="J65" s="667"/>
      <c r="K65" s="667"/>
      <c r="L65" s="667"/>
      <c r="M65" s="667"/>
      <c r="N65" s="667"/>
      <c r="O65" s="667"/>
      <c r="P65" s="667"/>
      <c r="Q65" s="667"/>
      <c r="R65" s="667"/>
      <c r="S65" s="667"/>
      <c r="T65" s="667"/>
      <c r="U65" s="667"/>
      <c r="V65" s="667"/>
      <c r="W65" s="667"/>
      <c r="X65" s="667"/>
      <c r="Y65" s="667"/>
      <c r="Z65" s="667"/>
      <c r="AA65" s="667"/>
      <c r="AB65" s="667"/>
      <c r="AC65" s="668"/>
    </row>
    <row r="66" spans="1:29">
      <c r="A66" s="95"/>
      <c r="B66" s="95"/>
      <c r="C66" s="669"/>
      <c r="D66" s="670"/>
      <c r="E66" s="670"/>
      <c r="F66" s="670"/>
      <c r="G66" s="670"/>
      <c r="H66" s="670"/>
      <c r="I66" s="670"/>
      <c r="J66" s="670"/>
      <c r="K66" s="670"/>
      <c r="L66" s="670"/>
      <c r="M66" s="670"/>
      <c r="N66" s="670"/>
      <c r="O66" s="670"/>
      <c r="P66" s="670"/>
      <c r="Q66" s="670"/>
      <c r="R66" s="670"/>
      <c r="S66" s="670"/>
      <c r="T66" s="670"/>
      <c r="U66" s="670"/>
      <c r="V66" s="670"/>
      <c r="W66" s="670"/>
      <c r="X66" s="670"/>
      <c r="Y66" s="670"/>
      <c r="Z66" s="670"/>
      <c r="AA66" s="670"/>
      <c r="AB66" s="670"/>
      <c r="AC66" s="671"/>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D5">
    <cfRule type="cellIs" dxfId="14" priority="5" stopIfTrue="1" operator="notEqual">
      <formula>SUM(W10+W11)</formula>
    </cfRule>
  </conditionalFormatting>
  <conditionalFormatting sqref="D26">
    <cfRule type="expression" dxfId="13" priority="10" stopIfTrue="1">
      <formula>"if($C$26)=0"</formula>
    </cfRule>
  </conditionalFormatting>
  <conditionalFormatting sqref="D32">
    <cfRule type="cellIs" dxfId="12" priority="9" stopIfTrue="1" operator="notEqual">
      <formula>200</formula>
    </cfRule>
  </conditionalFormatting>
  <conditionalFormatting sqref="D4:K4">
    <cfRule type="expression" dxfId="11" priority="17" stopIfTrue="1">
      <formula>$W$10+$W$11</formula>
    </cfRule>
  </conditionalFormatting>
  <conditionalFormatting sqref="E16:E30 H16:H30 K16:K30 Q16:Q30">
    <cfRule type="cellIs" dxfId="10" priority="1" stopIfTrue="1" operator="greaterThan">
      <formula>F16</formula>
    </cfRule>
  </conditionalFormatting>
  <conditionalFormatting sqref="F16:F30 I16:I30 L16:L30 R16:R30">
    <cfRule type="cellIs" dxfId="9" priority="2" stopIfTrue="1" operator="lessThan">
      <formula>E16</formula>
    </cfRule>
  </conditionalFormatting>
  <conditionalFormatting sqref="F45:H47">
    <cfRule type="cellIs" dxfId="8" priority="13" stopIfTrue="1" operator="notBetween">
      <formula>0</formula>
      <formula>10</formula>
    </cfRule>
  </conditionalFormatting>
  <conditionalFormatting sqref="F47:H47">
    <cfRule type="cellIs" priority="15" stopIfTrue="1" operator="equal">
      <formula>""</formula>
    </cfRule>
  </conditionalFormatting>
  <conditionalFormatting sqref="M5">
    <cfRule type="cellIs" dxfId="7" priority="6" stopIfTrue="1" operator="notEqual">
      <formula>SUM(X10+X11)</formula>
    </cfRule>
  </conditionalFormatting>
  <conditionalFormatting sqref="M4:T4">
    <cfRule type="expression" dxfId="6" priority="16" stopIfTrue="1">
      <formula>NOT(ISERROR(SEARCH("""""",M4)))</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W8 W9:X10">
    <cfRule type="cellIs" dxfId="3" priority="3" stopIfTrue="1" operator="lessThan">
      <formula>W7</formula>
    </cfRule>
  </conditionalFormatting>
  <conditionalFormatting sqref="W11:X11">
    <cfRule type="cellIs" dxfId="2" priority="4" stopIfTrue="1" operator="greaterThan">
      <formula>W10</formula>
    </cfRule>
  </conditionalFormatting>
  <conditionalFormatting sqref="X8">
    <cfRule type="cellIs" dxfId="1" priority="7" stopIfTrue="1" operator="lessThan">
      <formula>$X$7</formula>
    </cfRule>
  </conditionalFormatting>
  <conditionalFormatting sqref="AB16:AB30">
    <cfRule type="cellIs" dxfId="0" priority="8" stopIfTrue="1" operator="greaterThan">
      <formula>5</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232</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233</v>
      </c>
      <c r="B3" s="263"/>
      <c r="C3" s="263"/>
      <c r="D3" s="263"/>
      <c r="E3" s="263"/>
      <c r="F3" s="263"/>
      <c r="G3" s="263"/>
      <c r="H3" s="263"/>
      <c r="I3" s="263"/>
      <c r="J3" s="263"/>
      <c r="K3" s="263"/>
      <c r="L3" s="264"/>
      <c r="M3" s="824" t="s">
        <v>234</v>
      </c>
      <c r="N3" s="825"/>
      <c r="O3" s="825"/>
      <c r="P3" s="825"/>
      <c r="Q3" s="825"/>
      <c r="R3" s="825"/>
      <c r="S3" s="826" t="s">
        <v>235</v>
      </c>
      <c r="T3" s="827"/>
      <c r="U3" s="827"/>
      <c r="V3" s="827"/>
      <c r="W3" s="827"/>
      <c r="X3" s="827"/>
      <c r="Y3" s="827"/>
      <c r="Z3" s="788"/>
      <c r="AA3" s="788"/>
      <c r="AB3" s="789"/>
      <c r="AC3" s="828" t="s">
        <v>236</v>
      </c>
      <c r="AD3" s="829"/>
      <c r="AE3" s="829"/>
      <c r="AF3" s="830"/>
      <c r="AG3" s="830"/>
      <c r="AH3" s="830"/>
      <c r="AI3" s="830"/>
      <c r="AJ3" s="830"/>
      <c r="AK3" s="830"/>
      <c r="AL3" s="830"/>
      <c r="AM3" s="830"/>
      <c r="AN3" s="830"/>
      <c r="AO3" s="830"/>
      <c r="AP3" s="830"/>
      <c r="AQ3" s="830"/>
      <c r="AR3" s="830"/>
      <c r="AS3" s="831"/>
      <c r="AT3" s="262" t="s">
        <v>237</v>
      </c>
      <c r="AU3" s="263"/>
      <c r="AV3" s="263"/>
      <c r="AW3" s="263"/>
      <c r="AX3" s="263"/>
      <c r="AY3" s="263"/>
      <c r="AZ3" s="263"/>
      <c r="BA3" s="263"/>
      <c r="BB3" s="263"/>
      <c r="BC3" s="263"/>
      <c r="BD3" s="263"/>
      <c r="BE3" s="264"/>
    </row>
    <row r="4" spans="1:57">
      <c r="A4" s="261" t="s">
        <v>238</v>
      </c>
      <c r="B4" s="832"/>
      <c r="C4" s="808"/>
      <c r="D4" s="808"/>
      <c r="E4" s="808"/>
      <c r="F4" s="808"/>
      <c r="G4" s="808"/>
      <c r="H4" s="808"/>
      <c r="I4" s="808"/>
      <c r="J4" s="808"/>
      <c r="K4" s="808"/>
      <c r="L4" s="236"/>
      <c r="M4" s="221" t="s">
        <v>238</v>
      </c>
      <c r="N4" s="833"/>
      <c r="O4" s="834"/>
      <c r="P4" s="834"/>
      <c r="Q4" s="834"/>
      <c r="R4" s="834"/>
      <c r="S4" s="834"/>
      <c r="T4" s="834"/>
      <c r="U4" s="834"/>
      <c r="V4" s="834"/>
      <c r="W4" s="834"/>
      <c r="X4" s="834"/>
      <c r="Y4" s="834"/>
      <c r="Z4" s="834"/>
      <c r="AA4" s="835"/>
      <c r="AB4" s="834"/>
      <c r="AC4" s="221" t="s">
        <v>238</v>
      </c>
      <c r="AD4" s="284"/>
      <c r="AE4" s="833"/>
      <c r="AF4" s="834"/>
      <c r="AG4" s="834"/>
      <c r="AH4" s="834"/>
      <c r="AI4" s="834"/>
      <c r="AJ4" s="834"/>
      <c r="AK4" s="834"/>
      <c r="AL4" s="834"/>
      <c r="AM4" s="834"/>
      <c r="AN4" s="834"/>
      <c r="AO4" s="834"/>
      <c r="AP4" s="834"/>
      <c r="AQ4" s="834"/>
      <c r="AR4" s="836"/>
      <c r="AS4" s="236"/>
      <c r="AT4" s="283" t="s">
        <v>238</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777" t="s">
        <v>31</v>
      </c>
      <c r="V14" s="778"/>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779" t="s">
        <v>32</v>
      </c>
      <c r="V15" s="780"/>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5" t="s">
        <v>239</v>
      </c>
      <c r="I16" s="725"/>
      <c r="J16" s="725"/>
      <c r="K16" s="725"/>
      <c r="L16" s="725"/>
      <c r="M16" s="755" t="s">
        <v>240</v>
      </c>
      <c r="N16" s="756"/>
      <c r="O16" s="206"/>
      <c r="P16" s="206"/>
      <c r="Q16" s="206"/>
      <c r="R16" s="206"/>
      <c r="S16" s="206"/>
      <c r="T16" s="725" t="s">
        <v>241</v>
      </c>
      <c r="U16" s="725"/>
      <c r="V16" s="725"/>
      <c r="W16" s="725"/>
      <c r="X16" s="725"/>
      <c r="Y16" s="725"/>
      <c r="Z16" s="757"/>
      <c r="AA16" s="757"/>
      <c r="AB16" s="758"/>
      <c r="AC16" s="679" t="s">
        <v>242</v>
      </c>
      <c r="AD16" s="679"/>
      <c r="AE16" s="679"/>
      <c r="AF16" s="679"/>
      <c r="AG16" s="679"/>
      <c r="AH16" s="679"/>
      <c r="AI16" s="679"/>
      <c r="AJ16" s="206"/>
      <c r="AK16" s="206"/>
      <c r="AL16" s="206"/>
      <c r="AM16" s="206"/>
      <c r="AN16" s="206"/>
      <c r="AO16" s="206"/>
      <c r="AP16" s="699" t="s">
        <v>243</v>
      </c>
      <c r="AQ16" s="699"/>
      <c r="AR16" s="699"/>
      <c r="AS16" s="700"/>
      <c r="AT16" s="727" t="s">
        <v>244</v>
      </c>
      <c r="AU16" s="694"/>
      <c r="AV16" s="206"/>
      <c r="AW16" s="206"/>
      <c r="AX16" s="206"/>
      <c r="AY16" s="206"/>
      <c r="AZ16" s="206"/>
      <c r="BA16" s="725" t="s">
        <v>245</v>
      </c>
      <c r="BB16" s="725"/>
      <c r="BC16" s="725"/>
      <c r="BD16" s="725"/>
      <c r="BE16" s="726"/>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246</v>
      </c>
      <c r="B18" s="865"/>
      <c r="C18" s="866"/>
      <c r="D18" s="866"/>
      <c r="E18" s="866"/>
      <c r="F18" s="866"/>
      <c r="G18" s="866"/>
      <c r="H18" s="866"/>
      <c r="I18" s="866"/>
      <c r="J18" s="866"/>
      <c r="K18" s="866"/>
      <c r="L18" s="200"/>
      <c r="M18" s="235" t="s">
        <v>246</v>
      </c>
      <c r="N18" s="865"/>
      <c r="O18" s="866"/>
      <c r="P18" s="866"/>
      <c r="Q18" s="866"/>
      <c r="R18" s="866"/>
      <c r="S18" s="866"/>
      <c r="T18" s="866"/>
      <c r="U18" s="866"/>
      <c r="V18" s="866"/>
      <c r="W18" s="866"/>
      <c r="X18" s="866"/>
      <c r="Y18" s="866"/>
      <c r="Z18" s="866"/>
      <c r="AA18" s="865"/>
      <c r="AB18" s="833"/>
      <c r="AC18" s="759" t="s">
        <v>246</v>
      </c>
      <c r="AD18" s="760"/>
      <c r="AE18" s="761"/>
      <c r="AF18" s="834"/>
      <c r="AG18" s="834"/>
      <c r="AH18" s="834"/>
      <c r="AI18" s="834"/>
      <c r="AJ18" s="834"/>
      <c r="AK18" s="834"/>
      <c r="AL18" s="834"/>
      <c r="AM18" s="834"/>
      <c r="AN18" s="834"/>
      <c r="AO18" s="834"/>
      <c r="AP18" s="834"/>
      <c r="AQ18" s="834"/>
      <c r="AR18" s="836"/>
      <c r="AS18" s="236"/>
      <c r="AT18" s="235" t="s">
        <v>246</v>
      </c>
      <c r="AU18" s="865"/>
      <c r="AV18" s="866"/>
      <c r="AW18" s="866"/>
      <c r="AX18" s="866"/>
      <c r="AY18" s="866"/>
      <c r="AZ18" s="866"/>
      <c r="BA18" s="866"/>
      <c r="BB18" s="866"/>
      <c r="BC18" s="866"/>
      <c r="BD18" s="866"/>
      <c r="BE18" s="236"/>
    </row>
    <row r="19" spans="1:57">
      <c r="A19" s="237" t="s">
        <v>247</v>
      </c>
      <c r="B19" s="867"/>
      <c r="C19" s="868"/>
      <c r="D19" s="868"/>
      <c r="E19" s="868"/>
      <c r="F19" s="868"/>
      <c r="G19" s="868"/>
      <c r="H19" s="868"/>
      <c r="I19" s="868"/>
      <c r="J19" s="868"/>
      <c r="K19" s="868"/>
      <c r="L19" s="186"/>
      <c r="M19" s="237" t="s">
        <v>247</v>
      </c>
      <c r="N19" s="867"/>
      <c r="O19" s="868"/>
      <c r="P19" s="868"/>
      <c r="Q19" s="868"/>
      <c r="R19" s="868"/>
      <c r="S19" s="868"/>
      <c r="T19" s="868"/>
      <c r="U19" s="868"/>
      <c r="V19" s="868"/>
      <c r="W19" s="868"/>
      <c r="X19" s="868"/>
      <c r="Y19" s="868"/>
      <c r="Z19" s="868"/>
      <c r="AA19" s="867"/>
      <c r="AB19" s="869"/>
      <c r="AC19" s="735" t="s">
        <v>247</v>
      </c>
      <c r="AD19" s="736"/>
      <c r="AE19" s="737"/>
      <c r="AF19" s="870"/>
      <c r="AG19" s="870"/>
      <c r="AH19" s="870"/>
      <c r="AI19" s="870"/>
      <c r="AJ19" s="870"/>
      <c r="AK19" s="870"/>
      <c r="AL19" s="870"/>
      <c r="AM19" s="870"/>
      <c r="AN19" s="870"/>
      <c r="AO19" s="870"/>
      <c r="AP19" s="870"/>
      <c r="AQ19" s="870"/>
      <c r="AR19" s="871"/>
      <c r="AS19" s="188"/>
      <c r="AT19" s="237" t="s">
        <v>247</v>
      </c>
      <c r="AU19" s="867"/>
      <c r="AV19" s="868"/>
      <c r="AW19" s="868"/>
      <c r="AX19" s="868"/>
      <c r="AY19" s="868"/>
      <c r="AZ19" s="868"/>
      <c r="BA19" s="868"/>
      <c r="BB19" s="868"/>
      <c r="BC19" s="868"/>
      <c r="BD19" s="868"/>
      <c r="BE19" s="188"/>
    </row>
    <row r="20" spans="1:57">
      <c r="A20" s="237" t="s">
        <v>248</v>
      </c>
      <c r="B20" s="867"/>
      <c r="C20" s="868"/>
      <c r="D20" s="868"/>
      <c r="E20" s="868"/>
      <c r="F20" s="868"/>
      <c r="G20" s="868"/>
      <c r="H20" s="868"/>
      <c r="I20" s="868"/>
      <c r="J20" s="868"/>
      <c r="K20" s="868"/>
      <c r="L20" s="186"/>
      <c r="M20" s="237" t="s">
        <v>248</v>
      </c>
      <c r="N20" s="869"/>
      <c r="O20" s="872"/>
      <c r="P20" s="872"/>
      <c r="Q20" s="872"/>
      <c r="R20" s="872"/>
      <c r="S20" s="872"/>
      <c r="T20" s="872"/>
      <c r="U20" s="872"/>
      <c r="V20" s="872"/>
      <c r="W20" s="872"/>
      <c r="X20" s="872"/>
      <c r="Y20" s="872"/>
      <c r="Z20" s="873"/>
      <c r="AA20" s="869"/>
      <c r="AB20" s="870"/>
      <c r="AC20" s="735" t="s">
        <v>248</v>
      </c>
      <c r="AD20" s="736"/>
      <c r="AE20" s="737"/>
      <c r="AF20" s="870"/>
      <c r="AG20" s="870"/>
      <c r="AH20" s="870"/>
      <c r="AI20" s="870"/>
      <c r="AJ20" s="870"/>
      <c r="AK20" s="870"/>
      <c r="AL20" s="870"/>
      <c r="AM20" s="870"/>
      <c r="AN20" s="870"/>
      <c r="AO20" s="870"/>
      <c r="AP20" s="870"/>
      <c r="AQ20" s="870"/>
      <c r="AR20" s="871"/>
      <c r="AS20" s="188"/>
      <c r="AT20" s="237" t="s">
        <v>248</v>
      </c>
      <c r="AU20" s="867"/>
      <c r="AV20" s="868"/>
      <c r="AW20" s="868"/>
      <c r="AX20" s="868"/>
      <c r="AY20" s="868"/>
      <c r="AZ20" s="868"/>
      <c r="BA20" s="868"/>
      <c r="BB20" s="868"/>
      <c r="BC20" s="868"/>
      <c r="BD20" s="868"/>
      <c r="BE20" s="188"/>
    </row>
    <row r="21" spans="1:57">
      <c r="A21" s="237" t="s">
        <v>249</v>
      </c>
      <c r="B21" s="867"/>
      <c r="C21" s="868"/>
      <c r="D21" s="868"/>
      <c r="E21" s="868"/>
      <c r="F21" s="868"/>
      <c r="G21" s="868"/>
      <c r="H21" s="868"/>
      <c r="I21" s="868"/>
      <c r="J21" s="868"/>
      <c r="K21" s="868"/>
      <c r="L21" s="186"/>
      <c r="M21" s="237" t="s">
        <v>249</v>
      </c>
      <c r="N21" s="869"/>
      <c r="O21" s="872"/>
      <c r="P21" s="872"/>
      <c r="Q21" s="872"/>
      <c r="R21" s="872"/>
      <c r="S21" s="872"/>
      <c r="T21" s="872"/>
      <c r="U21" s="872"/>
      <c r="V21" s="872"/>
      <c r="W21" s="872"/>
      <c r="X21" s="872"/>
      <c r="Y21" s="872"/>
      <c r="Z21" s="873"/>
      <c r="AA21" s="869"/>
      <c r="AB21" s="870"/>
      <c r="AC21" s="735" t="s">
        <v>249</v>
      </c>
      <c r="AD21" s="736"/>
      <c r="AE21" s="737"/>
      <c r="AF21" s="870"/>
      <c r="AG21" s="870"/>
      <c r="AH21" s="870"/>
      <c r="AI21" s="870"/>
      <c r="AJ21" s="870"/>
      <c r="AK21" s="870"/>
      <c r="AL21" s="870"/>
      <c r="AM21" s="870"/>
      <c r="AN21" s="870"/>
      <c r="AO21" s="870"/>
      <c r="AP21" s="870"/>
      <c r="AQ21" s="870"/>
      <c r="AR21" s="871"/>
      <c r="AS21" s="188"/>
      <c r="AT21" s="237" t="s">
        <v>249</v>
      </c>
      <c r="AU21" s="867"/>
      <c r="AV21" s="868"/>
      <c r="AW21" s="868"/>
      <c r="AX21" s="868"/>
      <c r="AY21" s="868"/>
      <c r="AZ21" s="868"/>
      <c r="BA21" s="868"/>
      <c r="BB21" s="868"/>
      <c r="BC21" s="868"/>
      <c r="BD21" s="868"/>
      <c r="BE21" s="188"/>
    </row>
    <row r="22" spans="1:57">
      <c r="A22" s="237" t="s">
        <v>250</v>
      </c>
      <c r="B22" s="867"/>
      <c r="C22" s="868"/>
      <c r="D22" s="868"/>
      <c r="E22" s="868"/>
      <c r="F22" s="868"/>
      <c r="G22" s="868"/>
      <c r="H22" s="868"/>
      <c r="I22" s="868"/>
      <c r="J22" s="868"/>
      <c r="K22" s="868"/>
      <c r="L22" s="186"/>
      <c r="M22" s="237" t="s">
        <v>250</v>
      </c>
      <c r="N22" s="869"/>
      <c r="O22" s="872"/>
      <c r="P22" s="872"/>
      <c r="Q22" s="872"/>
      <c r="R22" s="872"/>
      <c r="S22" s="872"/>
      <c r="T22" s="872"/>
      <c r="U22" s="872"/>
      <c r="V22" s="872"/>
      <c r="W22" s="872"/>
      <c r="X22" s="872"/>
      <c r="Y22" s="872"/>
      <c r="Z22" s="873"/>
      <c r="AA22" s="869"/>
      <c r="AB22" s="870"/>
      <c r="AC22" s="735" t="s">
        <v>250</v>
      </c>
      <c r="AD22" s="736"/>
      <c r="AE22" s="737"/>
      <c r="AF22" s="870"/>
      <c r="AG22" s="870"/>
      <c r="AH22" s="870"/>
      <c r="AI22" s="870"/>
      <c r="AJ22" s="870"/>
      <c r="AK22" s="870"/>
      <c r="AL22" s="870"/>
      <c r="AM22" s="870"/>
      <c r="AN22" s="870"/>
      <c r="AO22" s="870"/>
      <c r="AP22" s="870"/>
      <c r="AQ22" s="870"/>
      <c r="AR22" s="871"/>
      <c r="AS22" s="188"/>
      <c r="AT22" s="237" t="s">
        <v>250</v>
      </c>
      <c r="AU22" s="867"/>
      <c r="AV22" s="868"/>
      <c r="AW22" s="868"/>
      <c r="AX22" s="868"/>
      <c r="AY22" s="868"/>
      <c r="AZ22" s="868"/>
      <c r="BA22" s="868"/>
      <c r="BB22" s="868"/>
      <c r="BC22" s="868"/>
      <c r="BD22" s="868"/>
      <c r="BE22" s="188"/>
    </row>
    <row r="23" spans="1:57">
      <c r="A23" s="237" t="s">
        <v>251</v>
      </c>
      <c r="B23" s="867"/>
      <c r="C23" s="868"/>
      <c r="D23" s="868"/>
      <c r="E23" s="868"/>
      <c r="F23" s="868"/>
      <c r="G23" s="868"/>
      <c r="H23" s="868"/>
      <c r="I23" s="868"/>
      <c r="J23" s="868"/>
      <c r="K23" s="868"/>
      <c r="L23" s="186"/>
      <c r="M23" s="237" t="s">
        <v>251</v>
      </c>
      <c r="N23" s="869"/>
      <c r="O23" s="872"/>
      <c r="P23" s="872"/>
      <c r="Q23" s="872"/>
      <c r="R23" s="872"/>
      <c r="S23" s="872"/>
      <c r="T23" s="872"/>
      <c r="U23" s="872"/>
      <c r="V23" s="872"/>
      <c r="W23" s="872"/>
      <c r="X23" s="872"/>
      <c r="Y23" s="872"/>
      <c r="Z23" s="873"/>
      <c r="AA23" s="869"/>
      <c r="AB23" s="870"/>
      <c r="AC23" s="735" t="s">
        <v>251</v>
      </c>
      <c r="AD23" s="736"/>
      <c r="AE23" s="737"/>
      <c r="AF23" s="870"/>
      <c r="AG23" s="870"/>
      <c r="AH23" s="870"/>
      <c r="AI23" s="870"/>
      <c r="AJ23" s="870"/>
      <c r="AK23" s="870"/>
      <c r="AL23" s="870"/>
      <c r="AM23" s="870"/>
      <c r="AN23" s="870"/>
      <c r="AO23" s="870"/>
      <c r="AP23" s="870"/>
      <c r="AQ23" s="870"/>
      <c r="AR23" s="871"/>
      <c r="AS23" s="188"/>
      <c r="AT23" s="237" t="s">
        <v>251</v>
      </c>
      <c r="AU23" s="867"/>
      <c r="AV23" s="868"/>
      <c r="AW23" s="868"/>
      <c r="AX23" s="868"/>
      <c r="AY23" s="868"/>
      <c r="AZ23" s="868"/>
      <c r="BA23" s="868"/>
      <c r="BB23" s="868"/>
      <c r="BC23" s="868"/>
      <c r="BD23" s="868"/>
      <c r="BE23" s="188"/>
    </row>
    <row r="24" spans="1:57" ht="13.5" thickBot="1">
      <c r="A24" s="238" t="s">
        <v>252</v>
      </c>
      <c r="B24" s="714"/>
      <c r="C24" s="874"/>
      <c r="D24" s="874"/>
      <c r="E24" s="874"/>
      <c r="F24" s="874"/>
      <c r="G24" s="874"/>
      <c r="H24" s="874"/>
      <c r="I24" s="874"/>
      <c r="J24" s="874"/>
      <c r="K24" s="874"/>
      <c r="L24" s="192"/>
      <c r="M24" s="238" t="s">
        <v>252</v>
      </c>
      <c r="N24" s="683"/>
      <c r="O24" s="838"/>
      <c r="P24" s="838"/>
      <c r="Q24" s="838"/>
      <c r="R24" s="838"/>
      <c r="S24" s="838"/>
      <c r="T24" s="838"/>
      <c r="U24" s="838"/>
      <c r="V24" s="838"/>
      <c r="W24" s="838"/>
      <c r="X24" s="838"/>
      <c r="Y24" s="838"/>
      <c r="Z24" s="841"/>
      <c r="AA24" s="875"/>
      <c r="AB24" s="838"/>
      <c r="AC24" s="691" t="s">
        <v>252</v>
      </c>
      <c r="AD24" s="692"/>
      <c r="AE24" s="683"/>
      <c r="AF24" s="838"/>
      <c r="AG24" s="838"/>
      <c r="AH24" s="838"/>
      <c r="AI24" s="838"/>
      <c r="AJ24" s="838"/>
      <c r="AK24" s="838"/>
      <c r="AL24" s="838"/>
      <c r="AM24" s="838"/>
      <c r="AN24" s="838"/>
      <c r="AO24" s="838"/>
      <c r="AP24" s="838"/>
      <c r="AQ24" s="838"/>
      <c r="AR24" s="841"/>
      <c r="AS24" s="191"/>
      <c r="AT24" s="238" t="s">
        <v>252</v>
      </c>
      <c r="AU24" s="714"/>
      <c r="AV24" s="874"/>
      <c r="AW24" s="874"/>
      <c r="AX24" s="874"/>
      <c r="AY24" s="874"/>
      <c r="AZ24" s="874"/>
      <c r="BA24" s="874"/>
      <c r="BB24" s="874"/>
      <c r="BC24" s="874"/>
      <c r="BD24" s="874"/>
      <c r="BE24" s="191"/>
    </row>
    <row r="25" spans="1:57">
      <c r="A25" s="748" t="s">
        <v>253</v>
      </c>
      <c r="B25" s="215" t="s">
        <v>254</v>
      </c>
      <c r="C25" s="198"/>
      <c r="D25" s="198"/>
      <c r="E25" s="198"/>
      <c r="F25" s="198"/>
      <c r="G25" s="198"/>
      <c r="H25" s="198"/>
      <c r="I25" s="198"/>
      <c r="J25" s="198"/>
      <c r="K25" s="199"/>
      <c r="L25" s="234" t="s">
        <v>255</v>
      </c>
      <c r="M25" s="749" t="s">
        <v>253</v>
      </c>
      <c r="N25" s="239" t="s">
        <v>254</v>
      </c>
      <c r="O25" s="198"/>
      <c r="P25" s="198"/>
      <c r="Q25" s="198"/>
      <c r="R25" s="198"/>
      <c r="S25" s="198"/>
      <c r="T25" s="198"/>
      <c r="U25" s="876"/>
      <c r="V25" s="876"/>
      <c r="W25" s="876"/>
      <c r="X25" s="877"/>
      <c r="Y25" s="728"/>
      <c r="Z25" s="729"/>
      <c r="AA25" s="732" t="s">
        <v>255</v>
      </c>
      <c r="AB25" s="729"/>
      <c r="AC25" s="765" t="s">
        <v>253</v>
      </c>
      <c r="AD25" s="681"/>
      <c r="AE25" s="768" t="s">
        <v>254</v>
      </c>
      <c r="AF25" s="866"/>
      <c r="AG25" s="866"/>
      <c r="AH25" s="866"/>
      <c r="AI25" s="878"/>
      <c r="AJ25" s="866"/>
      <c r="AK25" s="187"/>
      <c r="AL25" s="187"/>
      <c r="AM25" s="187"/>
      <c r="AN25" s="187"/>
      <c r="AO25" s="187"/>
      <c r="AP25" s="187"/>
      <c r="AQ25" s="187"/>
      <c r="AR25" s="281"/>
      <c r="AS25" s="279" t="s">
        <v>255</v>
      </c>
      <c r="AT25" s="764" t="s">
        <v>253</v>
      </c>
      <c r="AU25" s="215" t="s">
        <v>254</v>
      </c>
      <c r="AV25" s="198"/>
      <c r="AW25" s="198"/>
      <c r="AX25" s="198"/>
      <c r="AY25" s="198"/>
      <c r="AZ25" s="198"/>
      <c r="BA25" s="198"/>
      <c r="BB25" s="198"/>
      <c r="BC25" s="198"/>
      <c r="BD25" s="199"/>
      <c r="BE25" s="201" t="s">
        <v>255</v>
      </c>
    </row>
    <row r="26" spans="1:57">
      <c r="A26" s="748"/>
      <c r="B26" s="213" t="s">
        <v>256</v>
      </c>
      <c r="C26" s="194"/>
      <c r="D26" s="194"/>
      <c r="E26" s="194"/>
      <c r="F26" s="194"/>
      <c r="G26" s="194"/>
      <c r="H26" s="194"/>
      <c r="I26" s="194"/>
      <c r="J26" s="194"/>
      <c r="K26" s="195"/>
      <c r="L26" s="231"/>
      <c r="M26" s="750"/>
      <c r="N26" s="233" t="s">
        <v>257</v>
      </c>
      <c r="O26" s="194"/>
      <c r="P26" s="194"/>
      <c r="Q26" s="194"/>
      <c r="R26" s="194"/>
      <c r="S26" s="194"/>
      <c r="T26" s="194"/>
      <c r="U26" s="879"/>
      <c r="V26" s="868"/>
      <c r="W26" s="879"/>
      <c r="X26" s="868"/>
      <c r="Y26" s="708"/>
      <c r="Z26" s="710"/>
      <c r="AA26" s="733"/>
      <c r="AB26" s="710"/>
      <c r="AC26" s="750"/>
      <c r="AD26" s="744"/>
      <c r="AE26" s="769" t="s">
        <v>257</v>
      </c>
      <c r="AF26" s="868"/>
      <c r="AG26" s="868"/>
      <c r="AH26" s="868"/>
      <c r="AI26" s="879"/>
      <c r="AJ26" s="868"/>
      <c r="AK26" s="194"/>
      <c r="AL26" s="194"/>
      <c r="AM26" s="194"/>
      <c r="AN26" s="194"/>
      <c r="AO26" s="194"/>
      <c r="AP26" s="194"/>
      <c r="AQ26" s="194"/>
      <c r="AR26" s="282"/>
      <c r="AS26" s="280"/>
      <c r="AT26" s="764"/>
      <c r="AU26" s="213" t="s">
        <v>256</v>
      </c>
      <c r="AV26" s="194"/>
      <c r="AW26" s="194"/>
      <c r="AX26" s="194"/>
      <c r="AY26" s="194"/>
      <c r="AZ26" s="194"/>
      <c r="BA26" s="194"/>
      <c r="BB26" s="194"/>
      <c r="BC26" s="194"/>
      <c r="BD26" s="195"/>
      <c r="BE26" s="196"/>
    </row>
    <row r="27" spans="1:57" ht="13.5" thickBot="1">
      <c r="A27" s="748"/>
      <c r="B27" s="214" t="s">
        <v>258</v>
      </c>
      <c r="C27" s="211"/>
      <c r="D27" s="211"/>
      <c r="E27" s="211"/>
      <c r="F27" s="211"/>
      <c r="G27" s="211"/>
      <c r="H27" s="211"/>
      <c r="I27" s="211"/>
      <c r="J27" s="211"/>
      <c r="K27" s="212"/>
      <c r="L27" s="232"/>
      <c r="M27" s="751"/>
      <c r="N27" s="290" t="s">
        <v>259</v>
      </c>
      <c r="O27" s="211"/>
      <c r="P27" s="211"/>
      <c r="Q27" s="211"/>
      <c r="R27" s="211"/>
      <c r="S27" s="211"/>
      <c r="T27" s="211"/>
      <c r="U27" s="880"/>
      <c r="V27" s="881"/>
      <c r="W27" s="880"/>
      <c r="X27" s="881"/>
      <c r="Y27" s="730"/>
      <c r="Z27" s="731"/>
      <c r="AA27" s="734"/>
      <c r="AB27" s="731"/>
      <c r="AC27" s="766"/>
      <c r="AD27" s="767"/>
      <c r="AE27" s="770" t="s">
        <v>259</v>
      </c>
      <c r="AF27" s="874"/>
      <c r="AG27" s="874"/>
      <c r="AH27" s="874"/>
      <c r="AI27" s="882"/>
      <c r="AJ27" s="874"/>
      <c r="AK27" s="211"/>
      <c r="AL27" s="211"/>
      <c r="AM27" s="211"/>
      <c r="AN27" s="211"/>
      <c r="AO27" s="211"/>
      <c r="AP27" s="211"/>
      <c r="AQ27" s="211"/>
      <c r="AR27" s="295"/>
      <c r="AS27" s="296"/>
      <c r="AT27" s="764"/>
      <c r="AU27" s="214" t="s">
        <v>258</v>
      </c>
      <c r="AV27" s="211"/>
      <c r="AW27" s="211"/>
      <c r="AX27" s="211"/>
      <c r="AY27" s="211"/>
      <c r="AZ27" s="211"/>
      <c r="BA27" s="211"/>
      <c r="BB27" s="211"/>
      <c r="BC27" s="211"/>
      <c r="BD27" s="212"/>
      <c r="BE27" s="197"/>
    </row>
    <row r="28" spans="1:57">
      <c r="A28" s="222" t="s">
        <v>260</v>
      </c>
      <c r="B28" s="223" t="s">
        <v>261</v>
      </c>
      <c r="C28" s="680" t="s">
        <v>262</v>
      </c>
      <c r="D28" s="681"/>
      <c r="E28" s="681"/>
      <c r="F28" s="681"/>
      <c r="G28" s="682"/>
      <c r="H28" s="715" t="s">
        <v>263</v>
      </c>
      <c r="I28" s="716"/>
      <c r="J28" s="716"/>
      <c r="K28" s="716"/>
      <c r="L28" s="717"/>
      <c r="M28" s="224" t="s">
        <v>260</v>
      </c>
      <c r="N28" s="265" t="s">
        <v>261</v>
      </c>
      <c r="O28" s="680" t="s">
        <v>262</v>
      </c>
      <c r="P28" s="681"/>
      <c r="Q28" s="681"/>
      <c r="R28" s="681"/>
      <c r="S28" s="682"/>
      <c r="T28" s="782" t="s">
        <v>263</v>
      </c>
      <c r="U28" s="783"/>
      <c r="V28" s="783"/>
      <c r="W28" s="783"/>
      <c r="X28" s="783"/>
      <c r="Y28" s="783"/>
      <c r="Z28" s="783"/>
      <c r="AA28" s="783"/>
      <c r="AB28" s="784"/>
      <c r="AC28" s="684" t="s">
        <v>263</v>
      </c>
      <c r="AD28" s="685"/>
      <c r="AE28" s="685"/>
      <c r="AF28" s="685"/>
      <c r="AG28" s="685"/>
      <c r="AH28" s="685"/>
      <c r="AI28" s="685"/>
      <c r="AJ28" s="686"/>
      <c r="AK28" s="680" t="s">
        <v>260</v>
      </c>
      <c r="AL28" s="681"/>
      <c r="AM28" s="706" t="s">
        <v>261</v>
      </c>
      <c r="AN28" s="698"/>
      <c r="AO28" s="680" t="s">
        <v>262</v>
      </c>
      <c r="AP28" s="681"/>
      <c r="AQ28" s="681"/>
      <c r="AR28" s="681"/>
      <c r="AS28" s="698"/>
      <c r="AT28" s="222" t="s">
        <v>260</v>
      </c>
      <c r="AU28" s="223" t="s">
        <v>261</v>
      </c>
      <c r="AV28" s="680" t="s">
        <v>262</v>
      </c>
      <c r="AW28" s="681"/>
      <c r="AX28" s="681"/>
      <c r="AY28" s="681"/>
      <c r="AZ28" s="682"/>
      <c r="BA28" s="715" t="s">
        <v>263</v>
      </c>
      <c r="BB28" s="716"/>
      <c r="BC28" s="716"/>
      <c r="BD28" s="716"/>
      <c r="BE28" s="724"/>
    </row>
    <row r="29" spans="1:57">
      <c r="A29" s="285"/>
      <c r="B29" s="287"/>
      <c r="C29" s="289"/>
      <c r="D29" s="243"/>
      <c r="E29" s="243"/>
      <c r="F29" s="243"/>
      <c r="G29" s="275"/>
      <c r="H29" s="718" t="s">
        <v>264</v>
      </c>
      <c r="I29" s="719"/>
      <c r="J29" s="719"/>
      <c r="K29" s="719"/>
      <c r="L29" s="719"/>
      <c r="M29" s="289"/>
      <c r="N29" s="244"/>
      <c r="O29" s="289"/>
      <c r="P29" s="243"/>
      <c r="Q29" s="243"/>
      <c r="R29" s="243"/>
      <c r="S29" s="275"/>
      <c r="T29" s="785" t="s">
        <v>264</v>
      </c>
      <c r="U29" s="696"/>
      <c r="V29" s="696"/>
      <c r="W29" s="696"/>
      <c r="X29" s="696"/>
      <c r="Y29" s="744"/>
      <c r="Z29" s="744"/>
      <c r="AA29" s="744"/>
      <c r="AB29" s="723"/>
      <c r="AC29" s="695" t="s">
        <v>264</v>
      </c>
      <c r="AD29" s="696"/>
      <c r="AE29" s="696"/>
      <c r="AF29" s="696"/>
      <c r="AG29" s="696"/>
      <c r="AH29" s="696"/>
      <c r="AI29" s="696"/>
      <c r="AJ29" s="697"/>
      <c r="AK29" s="707"/>
      <c r="AL29" s="708"/>
      <c r="AM29" s="709"/>
      <c r="AN29" s="710"/>
      <c r="AO29" s="274"/>
      <c r="AP29" s="273"/>
      <c r="AQ29" s="272"/>
      <c r="AR29" s="273"/>
      <c r="AS29" s="297"/>
      <c r="AT29" s="285"/>
      <c r="AU29" s="287"/>
      <c r="AV29" s="289"/>
      <c r="AW29" s="243"/>
      <c r="AX29" s="243"/>
      <c r="AY29" s="243"/>
      <c r="AZ29" s="275"/>
      <c r="BA29" s="718" t="s">
        <v>264</v>
      </c>
      <c r="BB29" s="719"/>
      <c r="BC29" s="719"/>
      <c r="BD29" s="719"/>
      <c r="BE29" s="73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04">
        <v>2</v>
      </c>
      <c r="V30" s="705"/>
      <c r="W30" s="704">
        <v>3</v>
      </c>
      <c r="X30" s="705"/>
      <c r="Y30" s="704">
        <v>4</v>
      </c>
      <c r="Z30" s="705"/>
      <c r="AA30" s="704">
        <v>5</v>
      </c>
      <c r="AB30" s="787"/>
      <c r="AC30" s="335">
        <v>1</v>
      </c>
      <c r="AD30" s="332">
        <v>2</v>
      </c>
      <c r="AE30" s="745">
        <v>3</v>
      </c>
      <c r="AF30" s="772"/>
      <c r="AG30" s="745">
        <v>4</v>
      </c>
      <c r="AH30" s="745"/>
      <c r="AI30" s="745">
        <v>5</v>
      </c>
      <c r="AJ30" s="746"/>
      <c r="AK30" s="707"/>
      <c r="AL30" s="708"/>
      <c r="AM30" s="709"/>
      <c r="AN30" s="710"/>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9" t="s">
        <v>265</v>
      </c>
      <c r="I31" s="740"/>
      <c r="J31" s="740"/>
      <c r="K31" s="740"/>
      <c r="L31" s="740"/>
      <c r="M31" s="289"/>
      <c r="N31" s="244"/>
      <c r="O31" s="289"/>
      <c r="P31" s="243"/>
      <c r="Q31" s="243"/>
      <c r="R31" s="243"/>
      <c r="S31" s="275"/>
      <c r="T31" s="702" t="s">
        <v>265</v>
      </c>
      <c r="U31" s="703"/>
      <c r="V31" s="703"/>
      <c r="W31" s="703"/>
      <c r="X31" s="703"/>
      <c r="Y31" s="681"/>
      <c r="Z31" s="681"/>
      <c r="AA31" s="681"/>
      <c r="AB31" s="698"/>
      <c r="AC31" s="762" t="s">
        <v>265</v>
      </c>
      <c r="AD31" s="703"/>
      <c r="AE31" s="703"/>
      <c r="AF31" s="703"/>
      <c r="AG31" s="703"/>
      <c r="AH31" s="703"/>
      <c r="AI31" s="703"/>
      <c r="AJ31" s="763"/>
      <c r="AK31" s="707"/>
      <c r="AL31" s="708"/>
      <c r="AM31" s="709"/>
      <c r="AN31" s="710"/>
      <c r="AO31" s="274"/>
      <c r="AP31" s="273"/>
      <c r="AQ31" s="272"/>
      <c r="AR31" s="273"/>
      <c r="AS31" s="297"/>
      <c r="AT31" s="285"/>
      <c r="AU31" s="287"/>
      <c r="AV31" s="289"/>
      <c r="AW31" s="243"/>
      <c r="AX31" s="243"/>
      <c r="AY31" s="243"/>
      <c r="AZ31" s="275"/>
      <c r="BA31" s="739" t="s">
        <v>265</v>
      </c>
      <c r="BB31" s="740"/>
      <c r="BC31" s="740"/>
      <c r="BD31" s="740"/>
      <c r="BE31" s="741"/>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46">
        <v>2</v>
      </c>
      <c r="V32" s="786"/>
      <c r="W32" s="746">
        <v>3</v>
      </c>
      <c r="X32" s="786"/>
      <c r="Y32" s="746">
        <v>4</v>
      </c>
      <c r="Z32" s="786"/>
      <c r="AA32" s="746">
        <v>5</v>
      </c>
      <c r="AB32" s="781"/>
      <c r="AC32" s="337">
        <v>1</v>
      </c>
      <c r="AD32" s="338">
        <v>2</v>
      </c>
      <c r="AE32" s="771">
        <v>3</v>
      </c>
      <c r="AF32" s="767"/>
      <c r="AG32" s="771">
        <v>4</v>
      </c>
      <c r="AH32" s="771"/>
      <c r="AI32" s="771">
        <v>5</v>
      </c>
      <c r="AJ32" s="704"/>
      <c r="AK32" s="707"/>
      <c r="AL32" s="708"/>
      <c r="AM32" s="709"/>
      <c r="AN32" s="710"/>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07"/>
      <c r="AL33" s="708"/>
      <c r="AM33" s="709"/>
      <c r="AN33" s="710"/>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3" t="s">
        <v>266</v>
      </c>
      <c r="U34" s="694"/>
      <c r="V34" s="694"/>
      <c r="W34" s="694"/>
      <c r="X34" s="694"/>
      <c r="Y34" s="694"/>
      <c r="Z34" s="694"/>
      <c r="AA34" s="694"/>
      <c r="AB34" s="694"/>
      <c r="AC34" s="694"/>
      <c r="AD34" s="694"/>
      <c r="AE34" s="694"/>
      <c r="AF34" s="694"/>
      <c r="AG34" s="694"/>
      <c r="AH34" s="694"/>
      <c r="AI34" s="694"/>
      <c r="AJ34" s="694"/>
      <c r="AK34" s="707"/>
      <c r="AL34" s="708"/>
      <c r="AM34" s="709"/>
      <c r="AN34" s="710"/>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3" t="s">
        <v>264</v>
      </c>
      <c r="U35" s="774"/>
      <c r="V35" s="774"/>
      <c r="W35" s="774"/>
      <c r="X35" s="774"/>
      <c r="Y35" s="774"/>
      <c r="Z35" s="227"/>
      <c r="AA35" s="227"/>
      <c r="AB35" s="227"/>
      <c r="AC35" s="687" t="s">
        <v>265</v>
      </c>
      <c r="AD35" s="688"/>
      <c r="AE35" s="688"/>
      <c r="AF35" s="689"/>
      <c r="AG35" s="689"/>
      <c r="AH35" s="689"/>
      <c r="AI35" s="689"/>
      <c r="AJ35" s="690"/>
      <c r="AK35" s="707"/>
      <c r="AL35" s="708"/>
      <c r="AM35" s="709"/>
      <c r="AN35" s="710"/>
      <c r="AO35" s="274"/>
      <c r="AP35" s="273"/>
      <c r="AQ35" s="272"/>
      <c r="AR35" s="273"/>
      <c r="AS35" s="297"/>
      <c r="AT35" s="285"/>
      <c r="AU35" s="287"/>
      <c r="AV35" s="289"/>
      <c r="AW35" s="243"/>
      <c r="AX35" s="243"/>
      <c r="AY35" s="243"/>
      <c r="AZ35" s="278"/>
      <c r="BA35" s="229"/>
      <c r="BB35" s="225"/>
      <c r="BC35" s="225"/>
      <c r="BD35" s="225"/>
      <c r="BE35" s="230"/>
    </row>
    <row r="36" spans="1:57" ht="8.1" customHeight="1">
      <c r="A36" s="752"/>
      <c r="B36" s="753"/>
      <c r="C36" s="754"/>
      <c r="D36" s="744"/>
      <c r="E36" s="744"/>
      <c r="F36" s="744"/>
      <c r="G36" s="723"/>
      <c r="H36" s="229"/>
      <c r="I36" s="225"/>
      <c r="J36" s="225"/>
      <c r="K36" s="225"/>
      <c r="L36" s="225"/>
      <c r="M36" s="754"/>
      <c r="N36" s="775"/>
      <c r="O36" s="754"/>
      <c r="P36" s="744"/>
      <c r="Q36" s="744"/>
      <c r="R36" s="744"/>
      <c r="S36" s="776"/>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07"/>
      <c r="AL36" s="708"/>
      <c r="AM36" s="709"/>
      <c r="AN36" s="710"/>
      <c r="AO36" s="884"/>
      <c r="AP36" s="885"/>
      <c r="AQ36" s="709"/>
      <c r="AR36" s="885"/>
      <c r="AS36" s="886"/>
      <c r="AT36" s="752"/>
      <c r="AU36" s="753"/>
      <c r="AV36" s="754"/>
      <c r="AW36" s="744"/>
      <c r="AX36" s="744"/>
      <c r="AY36" s="744"/>
      <c r="AZ36" s="723"/>
      <c r="BA36" s="229"/>
      <c r="BB36" s="225"/>
      <c r="BC36" s="225"/>
      <c r="BD36" s="225"/>
      <c r="BE36" s="230"/>
    </row>
    <row r="37" spans="1:57" ht="8.1" customHeight="1">
      <c r="A37" s="752"/>
      <c r="B37" s="753"/>
      <c r="C37" s="754"/>
      <c r="D37" s="744"/>
      <c r="E37" s="744"/>
      <c r="F37" s="744"/>
      <c r="G37" s="723"/>
      <c r="H37" s="229"/>
      <c r="I37" s="225"/>
      <c r="J37" s="225"/>
      <c r="K37" s="225"/>
      <c r="L37" s="225"/>
      <c r="M37" s="754"/>
      <c r="N37" s="775"/>
      <c r="O37" s="754"/>
      <c r="P37" s="744"/>
      <c r="Q37" s="744"/>
      <c r="R37" s="744"/>
      <c r="S37" s="776"/>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07"/>
      <c r="AL37" s="708"/>
      <c r="AM37" s="709"/>
      <c r="AN37" s="710"/>
      <c r="AO37" s="884"/>
      <c r="AP37" s="885"/>
      <c r="AQ37" s="709"/>
      <c r="AR37" s="885"/>
      <c r="AS37" s="886"/>
      <c r="AT37" s="752"/>
      <c r="AU37" s="753"/>
      <c r="AV37" s="754"/>
      <c r="AW37" s="744"/>
      <c r="AX37" s="744"/>
      <c r="AY37" s="744"/>
      <c r="AZ37" s="723"/>
      <c r="BA37" s="229"/>
      <c r="BB37" s="225"/>
      <c r="BC37" s="225"/>
      <c r="BD37" s="225"/>
      <c r="BE37" s="230"/>
    </row>
    <row r="38" spans="1:57" ht="8.1" customHeight="1">
      <c r="A38" s="742"/>
      <c r="B38" s="720"/>
      <c r="C38" s="676"/>
      <c r="D38" s="677"/>
      <c r="E38" s="677"/>
      <c r="F38" s="677"/>
      <c r="G38" s="678"/>
      <c r="H38" s="711"/>
      <c r="I38" s="712"/>
      <c r="J38" s="712"/>
      <c r="K38" s="712"/>
      <c r="L38" s="712"/>
      <c r="M38" s="676"/>
      <c r="N38" s="678"/>
      <c r="O38" s="676"/>
      <c r="P38" s="677"/>
      <c r="Q38" s="677"/>
      <c r="R38" s="677"/>
      <c r="S38" s="701"/>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76"/>
      <c r="AL38" s="708"/>
      <c r="AM38" s="677"/>
      <c r="AN38" s="710"/>
      <c r="AO38" s="676"/>
      <c r="AP38" s="677"/>
      <c r="AQ38" s="677"/>
      <c r="AR38" s="677"/>
      <c r="AS38" s="678"/>
      <c r="AT38" s="742"/>
      <c r="AU38" s="720"/>
      <c r="AV38" s="676"/>
      <c r="AW38" s="677"/>
      <c r="AX38" s="677"/>
      <c r="AY38" s="677"/>
      <c r="AZ38" s="678"/>
      <c r="BA38" s="711"/>
      <c r="BB38" s="712"/>
      <c r="BC38" s="712"/>
      <c r="BD38" s="712"/>
      <c r="BE38" s="743"/>
    </row>
    <row r="39" spans="1:57" ht="8.1" customHeight="1">
      <c r="A39" s="742"/>
      <c r="B39" s="720"/>
      <c r="C39" s="676"/>
      <c r="D39" s="677"/>
      <c r="E39" s="677"/>
      <c r="F39" s="677"/>
      <c r="G39" s="678"/>
      <c r="H39" s="713"/>
      <c r="I39" s="712"/>
      <c r="J39" s="712"/>
      <c r="K39" s="712"/>
      <c r="L39" s="712"/>
      <c r="M39" s="676"/>
      <c r="N39" s="678"/>
      <c r="O39" s="676"/>
      <c r="P39" s="677"/>
      <c r="Q39" s="677"/>
      <c r="R39" s="677"/>
      <c r="S39" s="701"/>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76"/>
      <c r="AL39" s="708"/>
      <c r="AM39" s="677"/>
      <c r="AN39" s="710"/>
      <c r="AO39" s="676"/>
      <c r="AP39" s="677"/>
      <c r="AQ39" s="677"/>
      <c r="AR39" s="677"/>
      <c r="AS39" s="678"/>
      <c r="AT39" s="742"/>
      <c r="AU39" s="720"/>
      <c r="AV39" s="676"/>
      <c r="AW39" s="677"/>
      <c r="AX39" s="677"/>
      <c r="AY39" s="677"/>
      <c r="AZ39" s="678"/>
      <c r="BA39" s="713"/>
      <c r="BB39" s="712"/>
      <c r="BC39" s="712"/>
      <c r="BD39" s="712"/>
      <c r="BE39" s="743"/>
    </row>
    <row r="40" spans="1:57" ht="8.1" customHeight="1">
      <c r="A40" s="742"/>
      <c r="B40" s="720"/>
      <c r="C40" s="676"/>
      <c r="D40" s="677"/>
      <c r="E40" s="677"/>
      <c r="F40" s="677"/>
      <c r="G40" s="678"/>
      <c r="H40" s="721"/>
      <c r="I40" s="722"/>
      <c r="J40" s="722"/>
      <c r="K40" s="722"/>
      <c r="L40" s="722"/>
      <c r="M40" s="676"/>
      <c r="N40" s="678"/>
      <c r="O40" s="676"/>
      <c r="P40" s="677"/>
      <c r="Q40" s="677"/>
      <c r="R40" s="677"/>
      <c r="S40" s="701"/>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76"/>
      <c r="AL40" s="708"/>
      <c r="AM40" s="677"/>
      <c r="AN40" s="710"/>
      <c r="AO40" s="676"/>
      <c r="AP40" s="677"/>
      <c r="AQ40" s="677"/>
      <c r="AR40" s="677"/>
      <c r="AS40" s="678"/>
      <c r="AT40" s="742"/>
      <c r="AU40" s="720"/>
      <c r="AV40" s="676"/>
      <c r="AW40" s="677"/>
      <c r="AX40" s="677"/>
      <c r="AY40" s="677"/>
      <c r="AZ40" s="678"/>
      <c r="BA40" s="721"/>
      <c r="BB40" s="722"/>
      <c r="BC40" s="722"/>
      <c r="BD40" s="722"/>
      <c r="BE40" s="747"/>
    </row>
    <row r="41" spans="1:57" ht="8.1" customHeight="1">
      <c r="A41" s="742"/>
      <c r="B41" s="720"/>
      <c r="C41" s="676"/>
      <c r="D41" s="677"/>
      <c r="E41" s="677"/>
      <c r="F41" s="677"/>
      <c r="G41" s="678"/>
      <c r="H41" s="721"/>
      <c r="I41" s="722"/>
      <c r="J41" s="722"/>
      <c r="K41" s="722"/>
      <c r="L41" s="722"/>
      <c r="M41" s="676"/>
      <c r="N41" s="678"/>
      <c r="O41" s="676"/>
      <c r="P41" s="677"/>
      <c r="Q41" s="677"/>
      <c r="R41" s="677"/>
      <c r="S41" s="701"/>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76"/>
      <c r="AL41" s="708"/>
      <c r="AM41" s="677"/>
      <c r="AN41" s="710"/>
      <c r="AO41" s="676"/>
      <c r="AP41" s="677"/>
      <c r="AQ41" s="677"/>
      <c r="AR41" s="677"/>
      <c r="AS41" s="678"/>
      <c r="AT41" s="742"/>
      <c r="AU41" s="720"/>
      <c r="AV41" s="676"/>
      <c r="AW41" s="677"/>
      <c r="AX41" s="677"/>
      <c r="AY41" s="677"/>
      <c r="AZ41" s="678"/>
      <c r="BA41" s="721"/>
      <c r="BB41" s="722"/>
      <c r="BC41" s="722"/>
      <c r="BD41" s="722"/>
      <c r="BE41" s="747"/>
    </row>
    <row r="42" spans="1:57" ht="8.1" customHeight="1">
      <c r="A42" s="742"/>
      <c r="B42" s="720"/>
      <c r="C42" s="676"/>
      <c r="D42" s="677"/>
      <c r="E42" s="677"/>
      <c r="F42" s="677"/>
      <c r="G42" s="678"/>
      <c r="H42" s="711"/>
      <c r="I42" s="712"/>
      <c r="J42" s="712"/>
      <c r="K42" s="712"/>
      <c r="L42" s="712"/>
      <c r="M42" s="676"/>
      <c r="N42" s="678"/>
      <c r="O42" s="676"/>
      <c r="P42" s="677"/>
      <c r="Q42" s="677"/>
      <c r="R42" s="677"/>
      <c r="S42" s="701"/>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76"/>
      <c r="AL42" s="708"/>
      <c r="AM42" s="677"/>
      <c r="AN42" s="710"/>
      <c r="AO42" s="676"/>
      <c r="AP42" s="677"/>
      <c r="AQ42" s="677"/>
      <c r="AR42" s="677"/>
      <c r="AS42" s="678"/>
      <c r="AT42" s="742"/>
      <c r="AU42" s="720"/>
      <c r="AV42" s="676"/>
      <c r="AW42" s="677"/>
      <c r="AX42" s="677"/>
      <c r="AY42" s="677"/>
      <c r="AZ42" s="678"/>
      <c r="BA42" s="711"/>
      <c r="BB42" s="712"/>
      <c r="BC42" s="712"/>
      <c r="BD42" s="712"/>
      <c r="BE42" s="743"/>
    </row>
    <row r="43" spans="1:57" ht="8.1" customHeight="1">
      <c r="A43" s="742"/>
      <c r="B43" s="720"/>
      <c r="C43" s="676"/>
      <c r="D43" s="677"/>
      <c r="E43" s="677"/>
      <c r="F43" s="677"/>
      <c r="G43" s="678"/>
      <c r="H43" s="713"/>
      <c r="I43" s="712"/>
      <c r="J43" s="712"/>
      <c r="K43" s="712"/>
      <c r="L43" s="712"/>
      <c r="M43" s="676"/>
      <c r="N43" s="678"/>
      <c r="O43" s="676"/>
      <c r="P43" s="677"/>
      <c r="Q43" s="677"/>
      <c r="R43" s="677"/>
      <c r="S43" s="701"/>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76"/>
      <c r="AL43" s="708"/>
      <c r="AM43" s="677"/>
      <c r="AN43" s="710"/>
      <c r="AO43" s="676"/>
      <c r="AP43" s="677"/>
      <c r="AQ43" s="677"/>
      <c r="AR43" s="677"/>
      <c r="AS43" s="678"/>
      <c r="AT43" s="742"/>
      <c r="AU43" s="720"/>
      <c r="AV43" s="676"/>
      <c r="AW43" s="677"/>
      <c r="AX43" s="677"/>
      <c r="AY43" s="677"/>
      <c r="AZ43" s="678"/>
      <c r="BA43" s="713"/>
      <c r="BB43" s="712"/>
      <c r="BC43" s="712"/>
      <c r="BD43" s="712"/>
      <c r="BE43" s="743"/>
    </row>
    <row r="44" spans="1:57" ht="8.1" customHeight="1">
      <c r="A44" s="742"/>
      <c r="B44" s="720"/>
      <c r="C44" s="676"/>
      <c r="D44" s="677"/>
      <c r="E44" s="677"/>
      <c r="F44" s="677"/>
      <c r="G44" s="678"/>
      <c r="H44" s="721"/>
      <c r="I44" s="722"/>
      <c r="J44" s="722"/>
      <c r="K44" s="722"/>
      <c r="L44" s="722"/>
      <c r="M44" s="676"/>
      <c r="N44" s="678"/>
      <c r="O44" s="676"/>
      <c r="P44" s="677"/>
      <c r="Q44" s="677"/>
      <c r="R44" s="677"/>
      <c r="S44" s="701"/>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76"/>
      <c r="AL44" s="708"/>
      <c r="AM44" s="677"/>
      <c r="AN44" s="710"/>
      <c r="AO44" s="676"/>
      <c r="AP44" s="677"/>
      <c r="AQ44" s="677"/>
      <c r="AR44" s="677"/>
      <c r="AS44" s="678"/>
      <c r="AT44" s="742"/>
      <c r="AU44" s="720"/>
      <c r="AV44" s="676"/>
      <c r="AW44" s="677"/>
      <c r="AX44" s="677"/>
      <c r="AY44" s="677"/>
      <c r="AZ44" s="678"/>
      <c r="BA44" s="721"/>
      <c r="BB44" s="722"/>
      <c r="BC44" s="722"/>
      <c r="BD44" s="722"/>
      <c r="BE44" s="747"/>
    </row>
    <row r="45" spans="1:57" ht="8.1" customHeight="1">
      <c r="A45" s="742"/>
      <c r="B45" s="720"/>
      <c r="C45" s="676"/>
      <c r="D45" s="677"/>
      <c r="E45" s="677"/>
      <c r="F45" s="677"/>
      <c r="G45" s="678"/>
      <c r="H45" s="721"/>
      <c r="I45" s="722"/>
      <c r="J45" s="722"/>
      <c r="K45" s="722"/>
      <c r="L45" s="722"/>
      <c r="M45" s="676"/>
      <c r="N45" s="678"/>
      <c r="O45" s="676"/>
      <c r="P45" s="677"/>
      <c r="Q45" s="677"/>
      <c r="R45" s="677"/>
      <c r="S45" s="701"/>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76"/>
      <c r="AL45" s="708"/>
      <c r="AM45" s="677"/>
      <c r="AN45" s="710"/>
      <c r="AO45" s="676"/>
      <c r="AP45" s="677"/>
      <c r="AQ45" s="677"/>
      <c r="AR45" s="677"/>
      <c r="AS45" s="678"/>
      <c r="AT45" s="742"/>
      <c r="AU45" s="720"/>
      <c r="AV45" s="676"/>
      <c r="AW45" s="677"/>
      <c r="AX45" s="677"/>
      <c r="AY45" s="677"/>
      <c r="AZ45" s="678"/>
      <c r="BA45" s="721"/>
      <c r="BB45" s="722"/>
      <c r="BC45" s="722"/>
      <c r="BD45" s="722"/>
      <c r="BE45" s="747"/>
    </row>
    <row r="46" spans="1:57" ht="8.1" customHeight="1">
      <c r="A46" s="742"/>
      <c r="B46" s="720"/>
      <c r="C46" s="676"/>
      <c r="D46" s="677"/>
      <c r="E46" s="677"/>
      <c r="F46" s="677"/>
      <c r="G46" s="678"/>
      <c r="H46" s="203"/>
      <c r="I46" s="204"/>
      <c r="J46" s="204"/>
      <c r="K46" s="204"/>
      <c r="L46" s="204"/>
      <c r="M46" s="676"/>
      <c r="N46" s="678"/>
      <c r="O46" s="676"/>
      <c r="P46" s="677"/>
      <c r="Q46" s="677"/>
      <c r="R46" s="677"/>
      <c r="S46" s="701"/>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76"/>
      <c r="AL46" s="708"/>
      <c r="AM46" s="677"/>
      <c r="AN46" s="710"/>
      <c r="AO46" s="676"/>
      <c r="AP46" s="677"/>
      <c r="AQ46" s="677"/>
      <c r="AR46" s="677"/>
      <c r="AS46" s="678"/>
      <c r="AT46" s="742"/>
      <c r="AU46" s="720"/>
      <c r="AV46" s="676"/>
      <c r="AW46" s="677"/>
      <c r="AX46" s="677"/>
      <c r="AY46" s="677"/>
      <c r="AZ46" s="678"/>
      <c r="BA46" s="203"/>
      <c r="BB46" s="204"/>
      <c r="BC46" s="204"/>
      <c r="BD46" s="204"/>
      <c r="BE46" s="205"/>
    </row>
    <row r="47" spans="1:57" ht="8.1" customHeight="1" thickBot="1">
      <c r="A47" s="742"/>
      <c r="B47" s="720"/>
      <c r="C47" s="676"/>
      <c r="D47" s="677"/>
      <c r="E47" s="677"/>
      <c r="F47" s="677"/>
      <c r="G47" s="678"/>
      <c r="H47" s="203"/>
      <c r="I47" s="204"/>
      <c r="J47" s="204"/>
      <c r="K47" s="204"/>
      <c r="L47" s="204"/>
      <c r="M47" s="676"/>
      <c r="N47" s="678"/>
      <c r="O47" s="676"/>
      <c r="P47" s="677"/>
      <c r="Q47" s="677"/>
      <c r="R47" s="677"/>
      <c r="S47" s="701"/>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76"/>
      <c r="AL47" s="708"/>
      <c r="AM47" s="677"/>
      <c r="AN47" s="710"/>
      <c r="AO47" s="676"/>
      <c r="AP47" s="677"/>
      <c r="AQ47" s="677"/>
      <c r="AR47" s="677"/>
      <c r="AS47" s="678"/>
      <c r="AT47" s="742"/>
      <c r="AU47" s="720"/>
      <c r="AV47" s="676"/>
      <c r="AW47" s="677"/>
      <c r="AX47" s="677"/>
      <c r="AY47" s="677"/>
      <c r="AZ47" s="678"/>
      <c r="BA47" s="203"/>
      <c r="BB47" s="204"/>
      <c r="BC47" s="204"/>
      <c r="BD47" s="204"/>
      <c r="BE47" s="205"/>
    </row>
    <row r="48" spans="1:57" ht="8.1" customHeight="1">
      <c r="A48" s="742"/>
      <c r="B48" s="720"/>
      <c r="C48" s="676"/>
      <c r="D48" s="677"/>
      <c r="E48" s="677"/>
      <c r="F48" s="677"/>
      <c r="G48" s="678"/>
      <c r="H48" s="203"/>
      <c r="I48" s="204"/>
      <c r="J48" s="204"/>
      <c r="K48" s="204"/>
      <c r="L48" s="204"/>
      <c r="M48" s="676"/>
      <c r="N48" s="678"/>
      <c r="O48" s="676"/>
      <c r="P48" s="677"/>
      <c r="Q48" s="677"/>
      <c r="R48" s="677"/>
      <c r="S48" s="678"/>
      <c r="T48" s="257"/>
      <c r="U48" s="258"/>
      <c r="V48" s="258"/>
      <c r="W48" s="258"/>
      <c r="X48" s="258"/>
      <c r="Y48" s="258"/>
      <c r="Z48" s="258"/>
      <c r="AA48" s="258"/>
      <c r="AB48" s="258"/>
      <c r="AC48" s="258"/>
      <c r="AD48" s="258"/>
      <c r="AE48" s="258"/>
      <c r="AF48" s="258"/>
      <c r="AG48" s="258"/>
      <c r="AH48" s="258"/>
      <c r="AI48" s="258"/>
      <c r="AJ48" s="258"/>
      <c r="AK48" s="676"/>
      <c r="AL48" s="708"/>
      <c r="AM48" s="677"/>
      <c r="AN48" s="710"/>
      <c r="AO48" s="676"/>
      <c r="AP48" s="677"/>
      <c r="AQ48" s="677"/>
      <c r="AR48" s="677"/>
      <c r="AS48" s="678"/>
      <c r="AT48" s="742"/>
      <c r="AU48" s="720"/>
      <c r="AV48" s="676"/>
      <c r="AW48" s="677"/>
      <c r="AX48" s="677"/>
      <c r="AY48" s="677"/>
      <c r="AZ48" s="678"/>
      <c r="BA48" s="203"/>
      <c r="BB48" s="204"/>
      <c r="BC48" s="204"/>
      <c r="BD48" s="204"/>
      <c r="BE48" s="205"/>
    </row>
    <row r="49" spans="1:57" ht="8.1" customHeight="1">
      <c r="A49" s="742"/>
      <c r="B49" s="720"/>
      <c r="C49" s="676"/>
      <c r="D49" s="677"/>
      <c r="E49" s="677"/>
      <c r="F49" s="677"/>
      <c r="G49" s="678"/>
      <c r="H49" s="203"/>
      <c r="I49" s="204"/>
      <c r="J49" s="204"/>
      <c r="K49" s="204"/>
      <c r="L49" s="204"/>
      <c r="M49" s="676"/>
      <c r="N49" s="678"/>
      <c r="O49" s="676"/>
      <c r="P49" s="677"/>
      <c r="Q49" s="677"/>
      <c r="R49" s="677"/>
      <c r="S49" s="678"/>
      <c r="T49" s="259"/>
      <c r="U49" s="3"/>
      <c r="V49" s="3"/>
      <c r="W49" s="3"/>
      <c r="X49" s="3"/>
      <c r="Y49" s="3"/>
      <c r="Z49" s="3"/>
      <c r="AA49" s="3"/>
      <c r="AB49" s="3"/>
      <c r="AC49" s="3"/>
      <c r="AD49" s="3"/>
      <c r="AE49" s="3"/>
      <c r="AF49" s="3"/>
      <c r="AG49" s="3"/>
      <c r="AH49" s="3"/>
      <c r="AI49" s="3"/>
      <c r="AJ49" s="3"/>
      <c r="AK49" s="676"/>
      <c r="AL49" s="708"/>
      <c r="AM49" s="677"/>
      <c r="AN49" s="710"/>
      <c r="AO49" s="676"/>
      <c r="AP49" s="677"/>
      <c r="AQ49" s="677"/>
      <c r="AR49" s="677"/>
      <c r="AS49" s="678"/>
      <c r="AT49" s="742"/>
      <c r="AU49" s="720"/>
      <c r="AV49" s="676"/>
      <c r="AW49" s="677"/>
      <c r="AX49" s="677"/>
      <c r="AY49" s="677"/>
      <c r="AZ49" s="678"/>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267</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268</v>
      </c>
      <c r="B1" s="321" t="s">
        <v>269</v>
      </c>
      <c r="C1" s="321" t="s">
        <v>270</v>
      </c>
      <c r="D1" s="322" t="s">
        <v>271</v>
      </c>
    </row>
    <row r="2" spans="1:4" ht="8.25" customHeight="1">
      <c r="A2" s="317"/>
      <c r="B2" s="311"/>
      <c r="C2" s="318"/>
      <c r="D2" s="319"/>
    </row>
    <row r="3" spans="1:4" ht="18.75" customHeight="1">
      <c r="A3" s="314" t="s">
        <v>272</v>
      </c>
      <c r="B3" s="324">
        <v>41146</v>
      </c>
      <c r="C3" s="325" t="s">
        <v>273</v>
      </c>
      <c r="D3" s="275"/>
    </row>
    <row r="4" spans="1:4" ht="27" customHeight="1">
      <c r="A4" s="314" t="s">
        <v>274</v>
      </c>
      <c r="B4" s="324">
        <v>41171</v>
      </c>
      <c r="C4" s="326" t="s">
        <v>275</v>
      </c>
      <c r="D4" s="323" t="s">
        <v>276</v>
      </c>
    </row>
    <row r="5" spans="1:4" ht="25.5">
      <c r="A5" s="314" t="s">
        <v>277</v>
      </c>
      <c r="B5" s="324">
        <v>41891</v>
      </c>
      <c r="C5" s="326" t="s">
        <v>278</v>
      </c>
      <c r="D5" s="323" t="s">
        <v>279</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2023-03-26T13:21:39Z</dcterms:modified>
  <cp:category/>
  <cp:contentStatus/>
</cp:coreProperties>
</file>